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an\Documents\GitHub\Clemson_Football_Analysis\"/>
    </mc:Choice>
  </mc:AlternateContent>
  <xr:revisionPtr revIDLastSave="0" documentId="13_ncr:1_{46FF3F42-B1ED-4D0C-A968-838994654EF8}" xr6:coauthVersionLast="43" xr6:coauthVersionMax="43" xr10:uidLastSave="{00000000-0000-0000-0000-000000000000}"/>
  <bookViews>
    <workbookView xWindow="855" yWindow="900" windowWidth="21450" windowHeight="14385" firstSheet="5" activeTab="13" xr2:uid="{CC753E6D-A7ED-C14A-9FDA-6FF942EF45A5}"/>
  </bookViews>
  <sheets>
    <sheet name="Depth" sheetId="2" r:id="rId1"/>
    <sheet name="2010-1" sheetId="26" r:id="rId2"/>
    <sheet name="2010-2" sheetId="27" r:id="rId3"/>
    <sheet name="2010-3" sheetId="28" r:id="rId4"/>
    <sheet name="2010-4" sheetId="29" r:id="rId5"/>
    <sheet name="2010-5" sheetId="30" r:id="rId6"/>
    <sheet name="2010-6" sheetId="31" r:id="rId7"/>
    <sheet name="2010-7" sheetId="32" r:id="rId8"/>
    <sheet name="2010-8" sheetId="33" r:id="rId9"/>
    <sheet name="2010-9" sheetId="34" r:id="rId10"/>
    <sheet name="2010-10" sheetId="35" r:id="rId11"/>
    <sheet name="2010-11" sheetId="36" r:id="rId12"/>
    <sheet name="2010-12" sheetId="37" r:id="rId13"/>
    <sheet name="2010-13" sheetId="38" r:id="rId14"/>
    <sheet name="Blank Game" sheetId="25" r:id="rId15"/>
  </sheets>
  <externalReferences>
    <externalReference r:id="rId16"/>
  </externalReferences>
  <definedNames>
    <definedName name="_xlnm._FilterDatabase" localSheetId="0" hidden="1">Depth!$A$1:$B$112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16" i="38" l="1"/>
  <c r="I116" i="38"/>
  <c r="H116" i="38"/>
  <c r="G116" i="38"/>
  <c r="F116" i="38"/>
  <c r="E116" i="38"/>
  <c r="D116" i="38"/>
  <c r="C116" i="38"/>
  <c r="J115" i="38"/>
  <c r="I115" i="38"/>
  <c r="H115" i="38"/>
  <c r="G115" i="38"/>
  <c r="F115" i="38"/>
  <c r="E115" i="38"/>
  <c r="D115" i="38"/>
  <c r="C115" i="38"/>
  <c r="J114" i="38"/>
  <c r="I114" i="38"/>
  <c r="H114" i="38"/>
  <c r="G114" i="38"/>
  <c r="F114" i="38"/>
  <c r="E114" i="38"/>
  <c r="D114" i="38"/>
  <c r="C114" i="38"/>
  <c r="J113" i="38"/>
  <c r="I113" i="38"/>
  <c r="H113" i="38"/>
  <c r="G113" i="38"/>
  <c r="F113" i="38"/>
  <c r="E113" i="38"/>
  <c r="D113" i="38"/>
  <c r="C113" i="38"/>
  <c r="M99" i="38"/>
  <c r="L99" i="38"/>
  <c r="K99" i="38"/>
  <c r="J99" i="38"/>
  <c r="I99" i="38"/>
  <c r="H99" i="38"/>
  <c r="G99" i="38"/>
  <c r="F99" i="38"/>
  <c r="E99" i="38"/>
  <c r="D99" i="38"/>
  <c r="C99" i="38"/>
  <c r="M98" i="38"/>
  <c r="L98" i="38"/>
  <c r="K98" i="38"/>
  <c r="J98" i="38"/>
  <c r="I98" i="38"/>
  <c r="H98" i="38"/>
  <c r="G98" i="38"/>
  <c r="F98" i="38"/>
  <c r="E98" i="38"/>
  <c r="D98" i="38"/>
  <c r="C98" i="38"/>
  <c r="M97" i="38"/>
  <c r="L97" i="38"/>
  <c r="K97" i="38"/>
  <c r="J97" i="38"/>
  <c r="I97" i="38"/>
  <c r="H97" i="38"/>
  <c r="G97" i="38"/>
  <c r="F97" i="38"/>
  <c r="E97" i="38"/>
  <c r="D97" i="38"/>
  <c r="C97" i="38"/>
  <c r="M96" i="38"/>
  <c r="L96" i="38"/>
  <c r="K96" i="38"/>
  <c r="J96" i="38"/>
  <c r="I96" i="38"/>
  <c r="H96" i="38"/>
  <c r="G96" i="38"/>
  <c r="F96" i="38"/>
  <c r="E96" i="38"/>
  <c r="D96" i="38"/>
  <c r="C96" i="38"/>
  <c r="M95" i="38"/>
  <c r="L95" i="38"/>
  <c r="K95" i="38"/>
  <c r="J95" i="38"/>
  <c r="I95" i="38"/>
  <c r="H95" i="38"/>
  <c r="G95" i="38"/>
  <c r="F95" i="38"/>
  <c r="E95" i="38"/>
  <c r="D95" i="38"/>
  <c r="C95" i="38"/>
  <c r="M94" i="38"/>
  <c r="L94" i="38"/>
  <c r="K94" i="38"/>
  <c r="J94" i="38"/>
  <c r="I94" i="38"/>
  <c r="H94" i="38"/>
  <c r="G94" i="38"/>
  <c r="F94" i="38"/>
  <c r="E94" i="38"/>
  <c r="D94" i="38"/>
  <c r="C94" i="38"/>
  <c r="M93" i="38"/>
  <c r="L93" i="38"/>
  <c r="K93" i="38"/>
  <c r="J93" i="38"/>
  <c r="I93" i="38"/>
  <c r="H93" i="38"/>
  <c r="G93" i="38"/>
  <c r="F93" i="38"/>
  <c r="E93" i="38"/>
  <c r="D93" i="38"/>
  <c r="C93" i="38"/>
  <c r="M92" i="38"/>
  <c r="L92" i="38"/>
  <c r="K92" i="38"/>
  <c r="J92" i="38"/>
  <c r="I92" i="38"/>
  <c r="H92" i="38"/>
  <c r="G92" i="38"/>
  <c r="F92" i="38"/>
  <c r="E92" i="38"/>
  <c r="D92" i="38"/>
  <c r="C92" i="38"/>
  <c r="M91" i="38"/>
  <c r="L91" i="38"/>
  <c r="K91" i="38"/>
  <c r="J91" i="38"/>
  <c r="I91" i="38"/>
  <c r="H91" i="38"/>
  <c r="G91" i="38"/>
  <c r="F91" i="38"/>
  <c r="E91" i="38"/>
  <c r="D91" i="38"/>
  <c r="C91" i="38"/>
  <c r="M90" i="38"/>
  <c r="L90" i="38"/>
  <c r="K90" i="38"/>
  <c r="J90" i="38"/>
  <c r="I90" i="38"/>
  <c r="H90" i="38"/>
  <c r="G90" i="38"/>
  <c r="F90" i="38"/>
  <c r="E90" i="38"/>
  <c r="D90" i="38"/>
  <c r="C90" i="38"/>
  <c r="M89" i="38"/>
  <c r="L89" i="38"/>
  <c r="K89" i="38"/>
  <c r="J89" i="38"/>
  <c r="I89" i="38"/>
  <c r="H89" i="38"/>
  <c r="G89" i="38"/>
  <c r="F89" i="38"/>
  <c r="E89" i="38"/>
  <c r="D89" i="38"/>
  <c r="C89" i="38"/>
  <c r="M88" i="38"/>
  <c r="L88" i="38"/>
  <c r="K88" i="38"/>
  <c r="J88" i="38"/>
  <c r="I88" i="38"/>
  <c r="H88" i="38"/>
  <c r="G88" i="38"/>
  <c r="F88" i="38"/>
  <c r="E88" i="38"/>
  <c r="D88" i="38"/>
  <c r="C88" i="38"/>
  <c r="M87" i="38"/>
  <c r="L87" i="38"/>
  <c r="K87" i="38"/>
  <c r="J87" i="38"/>
  <c r="I87" i="38"/>
  <c r="H87" i="38"/>
  <c r="G87" i="38"/>
  <c r="F87" i="38"/>
  <c r="E87" i="38"/>
  <c r="D87" i="38"/>
  <c r="C87" i="38"/>
  <c r="M86" i="38"/>
  <c r="L86" i="38"/>
  <c r="K86" i="38"/>
  <c r="J86" i="38"/>
  <c r="I86" i="38"/>
  <c r="H86" i="38"/>
  <c r="G86" i="38"/>
  <c r="F86" i="38"/>
  <c r="E86" i="38"/>
  <c r="D86" i="38"/>
  <c r="C86" i="38"/>
  <c r="M85" i="38"/>
  <c r="L85" i="38"/>
  <c r="K85" i="38"/>
  <c r="J85" i="38"/>
  <c r="I85" i="38"/>
  <c r="H85" i="38"/>
  <c r="G85" i="38"/>
  <c r="F85" i="38"/>
  <c r="E85" i="38"/>
  <c r="D85" i="38"/>
  <c r="C85" i="38"/>
  <c r="M84" i="38"/>
  <c r="L84" i="38"/>
  <c r="K84" i="38"/>
  <c r="J84" i="38"/>
  <c r="I84" i="38"/>
  <c r="H84" i="38"/>
  <c r="G84" i="38"/>
  <c r="F84" i="38"/>
  <c r="E84" i="38"/>
  <c r="D84" i="38"/>
  <c r="C84" i="38"/>
  <c r="M83" i="38"/>
  <c r="L83" i="38"/>
  <c r="K83" i="38"/>
  <c r="J83" i="38"/>
  <c r="I83" i="38"/>
  <c r="H83" i="38"/>
  <c r="G83" i="38"/>
  <c r="F83" i="38"/>
  <c r="E83" i="38"/>
  <c r="D83" i="38"/>
  <c r="C83" i="38"/>
  <c r="M82" i="38"/>
  <c r="L82" i="38"/>
  <c r="K82" i="38"/>
  <c r="J82" i="38"/>
  <c r="I82" i="38"/>
  <c r="H82" i="38"/>
  <c r="G82" i="38"/>
  <c r="F82" i="38"/>
  <c r="E82" i="38"/>
  <c r="D82" i="38"/>
  <c r="C82" i="38"/>
  <c r="M81" i="38"/>
  <c r="L81" i="38"/>
  <c r="K81" i="38"/>
  <c r="J81" i="38"/>
  <c r="I81" i="38"/>
  <c r="H81" i="38"/>
  <c r="G81" i="38"/>
  <c r="F81" i="38"/>
  <c r="E81" i="38"/>
  <c r="D81" i="38"/>
  <c r="C81" i="38"/>
  <c r="M80" i="38"/>
  <c r="L80" i="38"/>
  <c r="K80" i="38"/>
  <c r="J80" i="38"/>
  <c r="I80" i="38"/>
  <c r="H80" i="38"/>
  <c r="G80" i="38"/>
  <c r="F80" i="38"/>
  <c r="E80" i="38"/>
  <c r="D80" i="38"/>
  <c r="C80" i="38"/>
  <c r="M79" i="38"/>
  <c r="L79" i="38"/>
  <c r="K79" i="38"/>
  <c r="J79" i="38"/>
  <c r="I79" i="38"/>
  <c r="H79" i="38"/>
  <c r="G79" i="38"/>
  <c r="F79" i="38"/>
  <c r="E79" i="38"/>
  <c r="D79" i="38"/>
  <c r="C79" i="38"/>
  <c r="M78" i="38"/>
  <c r="L78" i="38"/>
  <c r="K78" i="38"/>
  <c r="J78" i="38"/>
  <c r="I78" i="38"/>
  <c r="H78" i="38"/>
  <c r="G78" i="38"/>
  <c r="F78" i="38"/>
  <c r="E78" i="38"/>
  <c r="D78" i="38"/>
  <c r="C78" i="38"/>
  <c r="M77" i="38"/>
  <c r="L77" i="38"/>
  <c r="K77" i="38"/>
  <c r="J77" i="38"/>
  <c r="I77" i="38"/>
  <c r="H77" i="38"/>
  <c r="G77" i="38"/>
  <c r="F77" i="38"/>
  <c r="E77" i="38"/>
  <c r="D77" i="38"/>
  <c r="C77" i="38"/>
  <c r="M76" i="38"/>
  <c r="L76" i="38"/>
  <c r="K76" i="38"/>
  <c r="J76" i="38"/>
  <c r="I76" i="38"/>
  <c r="H76" i="38"/>
  <c r="G76" i="38"/>
  <c r="F76" i="38"/>
  <c r="E76" i="38"/>
  <c r="D76" i="38"/>
  <c r="C76" i="38"/>
  <c r="M75" i="38"/>
  <c r="L75" i="38"/>
  <c r="K75" i="38"/>
  <c r="J75" i="38"/>
  <c r="I75" i="38"/>
  <c r="H75" i="38"/>
  <c r="G75" i="38"/>
  <c r="F75" i="38"/>
  <c r="E75" i="38"/>
  <c r="D75" i="38"/>
  <c r="C75" i="38"/>
  <c r="M74" i="38"/>
  <c r="L74" i="38"/>
  <c r="K74" i="38"/>
  <c r="J74" i="38"/>
  <c r="I74" i="38"/>
  <c r="H74" i="38"/>
  <c r="G74" i="38"/>
  <c r="F74" i="38"/>
  <c r="E74" i="38"/>
  <c r="D74" i="38"/>
  <c r="C74" i="38"/>
  <c r="M73" i="38"/>
  <c r="L73" i="38"/>
  <c r="K73" i="38"/>
  <c r="J73" i="38"/>
  <c r="I73" i="38"/>
  <c r="H73" i="38"/>
  <c r="G73" i="38"/>
  <c r="F73" i="38"/>
  <c r="E73" i="38"/>
  <c r="D73" i="38"/>
  <c r="C73" i="38"/>
  <c r="M72" i="38"/>
  <c r="L72" i="38"/>
  <c r="K72" i="38"/>
  <c r="J72" i="38"/>
  <c r="I72" i="38"/>
  <c r="H72" i="38"/>
  <c r="G72" i="38"/>
  <c r="F72" i="38"/>
  <c r="E72" i="38"/>
  <c r="D72" i="38"/>
  <c r="C72" i="38"/>
  <c r="M71" i="38"/>
  <c r="L71" i="38"/>
  <c r="K71" i="38"/>
  <c r="J71" i="38"/>
  <c r="I71" i="38"/>
  <c r="H71" i="38"/>
  <c r="G71" i="38"/>
  <c r="F71" i="38"/>
  <c r="E71" i="38"/>
  <c r="D71" i="38"/>
  <c r="C71" i="38"/>
  <c r="M70" i="38"/>
  <c r="L70" i="38"/>
  <c r="K70" i="38"/>
  <c r="J70" i="38"/>
  <c r="I70" i="38"/>
  <c r="H70" i="38"/>
  <c r="G70" i="38"/>
  <c r="F70" i="38"/>
  <c r="E70" i="38"/>
  <c r="D70" i="38"/>
  <c r="C70" i="38"/>
  <c r="M69" i="38"/>
  <c r="L69" i="38"/>
  <c r="K69" i="38"/>
  <c r="J69" i="38"/>
  <c r="I69" i="38"/>
  <c r="H69" i="38"/>
  <c r="G69" i="38"/>
  <c r="F69" i="38"/>
  <c r="E69" i="38"/>
  <c r="D69" i="38"/>
  <c r="C69" i="38"/>
  <c r="M68" i="38"/>
  <c r="L68" i="38"/>
  <c r="K68" i="38"/>
  <c r="J68" i="38"/>
  <c r="I68" i="38"/>
  <c r="H68" i="38"/>
  <c r="G68" i="38"/>
  <c r="F68" i="38"/>
  <c r="E68" i="38"/>
  <c r="D68" i="38"/>
  <c r="C68" i="38"/>
  <c r="M67" i="38"/>
  <c r="L67" i="38"/>
  <c r="K67" i="38"/>
  <c r="J67" i="38"/>
  <c r="I67" i="38"/>
  <c r="H67" i="38"/>
  <c r="G67" i="38"/>
  <c r="F67" i="38"/>
  <c r="E67" i="38"/>
  <c r="D67" i="38"/>
  <c r="C67" i="38"/>
  <c r="M66" i="38"/>
  <c r="L66" i="38"/>
  <c r="K66" i="38"/>
  <c r="J66" i="38"/>
  <c r="I66" i="38"/>
  <c r="H66" i="38"/>
  <c r="G66" i="38"/>
  <c r="F66" i="38"/>
  <c r="E66" i="38"/>
  <c r="D66" i="38"/>
  <c r="C66" i="38"/>
  <c r="M65" i="38"/>
  <c r="L65" i="38"/>
  <c r="K65" i="38"/>
  <c r="J65" i="38"/>
  <c r="I65" i="38"/>
  <c r="H65" i="38"/>
  <c r="G65" i="38"/>
  <c r="F65" i="38"/>
  <c r="E65" i="38"/>
  <c r="D65" i="38"/>
  <c r="C65" i="38"/>
  <c r="M64" i="38"/>
  <c r="L64" i="38"/>
  <c r="K64" i="38"/>
  <c r="J64" i="38"/>
  <c r="I64" i="38"/>
  <c r="H64" i="38"/>
  <c r="G64" i="38"/>
  <c r="F64" i="38"/>
  <c r="E64" i="38"/>
  <c r="D64" i="38"/>
  <c r="C64" i="38"/>
  <c r="M63" i="38"/>
  <c r="L63" i="38"/>
  <c r="K63" i="38"/>
  <c r="J63" i="38"/>
  <c r="I63" i="38"/>
  <c r="H63" i="38"/>
  <c r="G63" i="38"/>
  <c r="F63" i="38"/>
  <c r="E63" i="38"/>
  <c r="D63" i="38"/>
  <c r="C63" i="38"/>
  <c r="M62" i="38"/>
  <c r="L62" i="38"/>
  <c r="K62" i="38"/>
  <c r="J62" i="38"/>
  <c r="I62" i="38"/>
  <c r="H62" i="38"/>
  <c r="G62" i="38"/>
  <c r="F62" i="38"/>
  <c r="E62" i="38"/>
  <c r="D62" i="38"/>
  <c r="C62" i="38"/>
  <c r="M61" i="38"/>
  <c r="L61" i="38"/>
  <c r="K61" i="38"/>
  <c r="J61" i="38"/>
  <c r="I61" i="38"/>
  <c r="H61" i="38"/>
  <c r="G61" i="38"/>
  <c r="F61" i="38"/>
  <c r="E61" i="38"/>
  <c r="D61" i="38"/>
  <c r="C61" i="38"/>
  <c r="M60" i="38"/>
  <c r="L60" i="38"/>
  <c r="K60" i="38"/>
  <c r="J60" i="38"/>
  <c r="I60" i="38"/>
  <c r="H60" i="38"/>
  <c r="G60" i="38"/>
  <c r="F60" i="38"/>
  <c r="E60" i="38"/>
  <c r="D60" i="38"/>
  <c r="C60" i="38"/>
  <c r="M59" i="38"/>
  <c r="L59" i="38"/>
  <c r="K59" i="38"/>
  <c r="J59" i="38"/>
  <c r="I59" i="38"/>
  <c r="H59" i="38"/>
  <c r="G59" i="38"/>
  <c r="F59" i="38"/>
  <c r="E59" i="38"/>
  <c r="D59" i="38"/>
  <c r="C59" i="38"/>
  <c r="M58" i="38"/>
  <c r="L58" i="38"/>
  <c r="K58" i="38"/>
  <c r="J58" i="38"/>
  <c r="I58" i="38"/>
  <c r="H58" i="38"/>
  <c r="G58" i="38"/>
  <c r="F58" i="38"/>
  <c r="E58" i="38"/>
  <c r="D58" i="38"/>
  <c r="C58" i="38"/>
  <c r="M57" i="38"/>
  <c r="L57" i="38"/>
  <c r="K57" i="38"/>
  <c r="J57" i="38"/>
  <c r="I57" i="38"/>
  <c r="H57" i="38"/>
  <c r="G57" i="38"/>
  <c r="F57" i="38"/>
  <c r="E57" i="38"/>
  <c r="D57" i="38"/>
  <c r="C57" i="38"/>
  <c r="M56" i="38"/>
  <c r="L56" i="38"/>
  <c r="K56" i="38"/>
  <c r="J56" i="38"/>
  <c r="I56" i="38"/>
  <c r="H56" i="38"/>
  <c r="G56" i="38"/>
  <c r="F56" i="38"/>
  <c r="E56" i="38"/>
  <c r="D56" i="38"/>
  <c r="C56" i="38"/>
  <c r="M55" i="38"/>
  <c r="L55" i="38"/>
  <c r="K55" i="38"/>
  <c r="J55" i="38"/>
  <c r="I55" i="38"/>
  <c r="H55" i="38"/>
  <c r="G55" i="38"/>
  <c r="F55" i="38"/>
  <c r="E55" i="38"/>
  <c r="D55" i="38"/>
  <c r="C55" i="38"/>
  <c r="M54" i="38"/>
  <c r="L54" i="38"/>
  <c r="K54" i="38"/>
  <c r="J54" i="38"/>
  <c r="I54" i="38"/>
  <c r="H54" i="38"/>
  <c r="G54" i="38"/>
  <c r="F54" i="38"/>
  <c r="E54" i="38"/>
  <c r="D54" i="38"/>
  <c r="C54" i="38"/>
  <c r="M53" i="38"/>
  <c r="L53" i="38"/>
  <c r="K53" i="38"/>
  <c r="J53" i="38"/>
  <c r="I53" i="38"/>
  <c r="H53" i="38"/>
  <c r="G53" i="38"/>
  <c r="F53" i="38"/>
  <c r="E53" i="38"/>
  <c r="D53" i="38"/>
  <c r="C53" i="38"/>
  <c r="F40" i="38"/>
  <c r="E40" i="38"/>
  <c r="D40" i="38"/>
  <c r="C40" i="38"/>
  <c r="F39" i="38"/>
  <c r="E39" i="38"/>
  <c r="D39" i="38"/>
  <c r="C39" i="38"/>
  <c r="F38" i="38"/>
  <c r="E38" i="38"/>
  <c r="D38" i="38"/>
  <c r="C38" i="38"/>
  <c r="F37" i="38"/>
  <c r="E37" i="38"/>
  <c r="D37" i="38"/>
  <c r="C37" i="38"/>
  <c r="F36" i="38"/>
  <c r="E36" i="38"/>
  <c r="D36" i="38"/>
  <c r="C36" i="38"/>
  <c r="F35" i="38"/>
  <c r="E35" i="38"/>
  <c r="D35" i="38"/>
  <c r="C35" i="38"/>
  <c r="F34" i="38"/>
  <c r="E34" i="38"/>
  <c r="D34" i="38"/>
  <c r="C34" i="38"/>
  <c r="F33" i="38"/>
  <c r="E33" i="38"/>
  <c r="D33" i="38"/>
  <c r="C33" i="38"/>
  <c r="F32" i="38"/>
  <c r="E32" i="38"/>
  <c r="D32" i="38"/>
  <c r="C32" i="38"/>
  <c r="F31" i="38"/>
  <c r="E31" i="38"/>
  <c r="D31" i="38"/>
  <c r="C31" i="38"/>
  <c r="F30" i="38"/>
  <c r="E30" i="38"/>
  <c r="D30" i="38"/>
  <c r="C30" i="38"/>
  <c r="F29" i="38"/>
  <c r="E29" i="38"/>
  <c r="D29" i="38"/>
  <c r="C29" i="38"/>
  <c r="F28" i="38"/>
  <c r="E28" i="38"/>
  <c r="D28" i="38"/>
  <c r="C28" i="38"/>
  <c r="F27" i="38"/>
  <c r="E27" i="38"/>
  <c r="D27" i="38"/>
  <c r="C27" i="38"/>
  <c r="F26" i="38"/>
  <c r="E26" i="38"/>
  <c r="D26" i="38"/>
  <c r="C26" i="38"/>
  <c r="F25" i="38"/>
  <c r="E25" i="38"/>
  <c r="D25" i="38"/>
  <c r="C25" i="38"/>
  <c r="F24" i="38"/>
  <c r="E24" i="38"/>
  <c r="D24" i="38"/>
  <c r="C24" i="38"/>
  <c r="I17" i="38"/>
  <c r="H17" i="38"/>
  <c r="G17" i="38"/>
  <c r="F17" i="38"/>
  <c r="E17" i="38"/>
  <c r="D17" i="38"/>
  <c r="C17" i="38"/>
  <c r="I16" i="38"/>
  <c r="H16" i="38"/>
  <c r="G16" i="38"/>
  <c r="F16" i="38"/>
  <c r="E16" i="38"/>
  <c r="D16" i="38"/>
  <c r="C16" i="38"/>
  <c r="I15" i="38"/>
  <c r="H15" i="38"/>
  <c r="G15" i="38"/>
  <c r="F15" i="38"/>
  <c r="E15" i="38"/>
  <c r="D15" i="38"/>
  <c r="C15" i="38"/>
  <c r="I14" i="38"/>
  <c r="H14" i="38"/>
  <c r="G14" i="38"/>
  <c r="F14" i="38"/>
  <c r="E14" i="38"/>
  <c r="D14" i="38"/>
  <c r="C14" i="38"/>
  <c r="I13" i="38"/>
  <c r="H13" i="38"/>
  <c r="G13" i="38"/>
  <c r="F13" i="38"/>
  <c r="E13" i="38"/>
  <c r="D13" i="38"/>
  <c r="C13" i="38"/>
  <c r="I12" i="38"/>
  <c r="H12" i="38"/>
  <c r="G12" i="38"/>
  <c r="F12" i="38"/>
  <c r="E12" i="38"/>
  <c r="D12" i="38"/>
  <c r="C12" i="38"/>
  <c r="M7" i="38"/>
  <c r="L7" i="38"/>
  <c r="K7" i="38"/>
  <c r="J7" i="38"/>
  <c r="I7" i="38"/>
  <c r="H7" i="38"/>
  <c r="G7" i="38"/>
  <c r="F7" i="38"/>
  <c r="E7" i="38"/>
  <c r="D7" i="38"/>
  <c r="C7" i="38"/>
  <c r="M6" i="38"/>
  <c r="L6" i="38"/>
  <c r="K6" i="38"/>
  <c r="J6" i="38"/>
  <c r="I6" i="38"/>
  <c r="H6" i="38"/>
  <c r="G6" i="38"/>
  <c r="F6" i="38"/>
  <c r="E6" i="38"/>
  <c r="D6" i="38"/>
  <c r="C6" i="38"/>
  <c r="M5" i="38"/>
  <c r="L5" i="38"/>
  <c r="K5" i="38"/>
  <c r="J5" i="38"/>
  <c r="I5" i="38"/>
  <c r="H5" i="38"/>
  <c r="G5" i="38"/>
  <c r="F5" i="38"/>
  <c r="E5" i="38"/>
  <c r="D5" i="38"/>
  <c r="C5" i="38"/>
  <c r="M4" i="38"/>
  <c r="L4" i="38"/>
  <c r="K4" i="38"/>
  <c r="J4" i="38"/>
  <c r="I4" i="38"/>
  <c r="H4" i="38"/>
  <c r="G4" i="38"/>
  <c r="F4" i="38"/>
  <c r="E4" i="38"/>
  <c r="D4" i="38"/>
  <c r="C4" i="38"/>
  <c r="M3" i="38"/>
  <c r="L3" i="38"/>
  <c r="K3" i="38"/>
  <c r="J3" i="38"/>
  <c r="I3" i="38"/>
  <c r="H3" i="38"/>
  <c r="G3" i="38"/>
  <c r="F3" i="38"/>
  <c r="E3" i="38"/>
  <c r="D3" i="38"/>
  <c r="C3" i="38"/>
  <c r="J116" i="37"/>
  <c r="I116" i="37"/>
  <c r="H116" i="37"/>
  <c r="G116" i="37"/>
  <c r="F116" i="37"/>
  <c r="E116" i="37"/>
  <c r="D116" i="37"/>
  <c r="C116" i="37"/>
  <c r="J115" i="37"/>
  <c r="I115" i="37"/>
  <c r="H115" i="37"/>
  <c r="G115" i="37"/>
  <c r="F115" i="37"/>
  <c r="E115" i="37"/>
  <c r="D115" i="37"/>
  <c r="C115" i="37"/>
  <c r="J114" i="37"/>
  <c r="I114" i="37"/>
  <c r="H114" i="37"/>
  <c r="G114" i="37"/>
  <c r="F114" i="37"/>
  <c r="E114" i="37"/>
  <c r="D114" i="37"/>
  <c r="C114" i="37"/>
  <c r="J113" i="37"/>
  <c r="I113" i="37"/>
  <c r="H113" i="37"/>
  <c r="G113" i="37"/>
  <c r="F113" i="37"/>
  <c r="E113" i="37"/>
  <c r="D113" i="37"/>
  <c r="C113" i="37"/>
  <c r="M99" i="37"/>
  <c r="L99" i="37"/>
  <c r="K99" i="37"/>
  <c r="J99" i="37"/>
  <c r="I99" i="37"/>
  <c r="H99" i="37"/>
  <c r="G99" i="37"/>
  <c r="F99" i="37"/>
  <c r="E99" i="37"/>
  <c r="D99" i="37"/>
  <c r="C99" i="37"/>
  <c r="M98" i="37"/>
  <c r="L98" i="37"/>
  <c r="K98" i="37"/>
  <c r="J98" i="37"/>
  <c r="I98" i="37"/>
  <c r="H98" i="37"/>
  <c r="G98" i="37"/>
  <c r="F98" i="37"/>
  <c r="E98" i="37"/>
  <c r="D98" i="37"/>
  <c r="C98" i="37"/>
  <c r="M97" i="37"/>
  <c r="L97" i="37"/>
  <c r="K97" i="37"/>
  <c r="J97" i="37"/>
  <c r="I97" i="37"/>
  <c r="H97" i="37"/>
  <c r="G97" i="37"/>
  <c r="F97" i="37"/>
  <c r="E97" i="37"/>
  <c r="D97" i="37"/>
  <c r="C97" i="37"/>
  <c r="M96" i="37"/>
  <c r="L96" i="37"/>
  <c r="K96" i="37"/>
  <c r="J96" i="37"/>
  <c r="I96" i="37"/>
  <c r="H96" i="37"/>
  <c r="G96" i="37"/>
  <c r="F96" i="37"/>
  <c r="E96" i="37"/>
  <c r="D96" i="37"/>
  <c r="C96" i="37"/>
  <c r="M95" i="37"/>
  <c r="L95" i="37"/>
  <c r="K95" i="37"/>
  <c r="J95" i="37"/>
  <c r="I95" i="37"/>
  <c r="H95" i="37"/>
  <c r="G95" i="37"/>
  <c r="F95" i="37"/>
  <c r="E95" i="37"/>
  <c r="D95" i="37"/>
  <c r="C95" i="37"/>
  <c r="M94" i="37"/>
  <c r="L94" i="37"/>
  <c r="K94" i="37"/>
  <c r="J94" i="37"/>
  <c r="I94" i="37"/>
  <c r="H94" i="37"/>
  <c r="G94" i="37"/>
  <c r="F94" i="37"/>
  <c r="E94" i="37"/>
  <c r="D94" i="37"/>
  <c r="C94" i="37"/>
  <c r="M93" i="37"/>
  <c r="L93" i="37"/>
  <c r="K93" i="37"/>
  <c r="J93" i="37"/>
  <c r="I93" i="37"/>
  <c r="H93" i="37"/>
  <c r="G93" i="37"/>
  <c r="F93" i="37"/>
  <c r="E93" i="37"/>
  <c r="D93" i="37"/>
  <c r="C93" i="37"/>
  <c r="M92" i="37"/>
  <c r="L92" i="37"/>
  <c r="K92" i="37"/>
  <c r="J92" i="37"/>
  <c r="I92" i="37"/>
  <c r="H92" i="37"/>
  <c r="G92" i="37"/>
  <c r="F92" i="37"/>
  <c r="E92" i="37"/>
  <c r="D92" i="37"/>
  <c r="C92" i="37"/>
  <c r="M91" i="37"/>
  <c r="L91" i="37"/>
  <c r="K91" i="37"/>
  <c r="J91" i="37"/>
  <c r="I91" i="37"/>
  <c r="H91" i="37"/>
  <c r="G91" i="37"/>
  <c r="F91" i="37"/>
  <c r="E91" i="37"/>
  <c r="D91" i="37"/>
  <c r="C91" i="37"/>
  <c r="M90" i="37"/>
  <c r="L90" i="37"/>
  <c r="K90" i="37"/>
  <c r="J90" i="37"/>
  <c r="I90" i="37"/>
  <c r="H90" i="37"/>
  <c r="G90" i="37"/>
  <c r="F90" i="37"/>
  <c r="E90" i="37"/>
  <c r="D90" i="37"/>
  <c r="C90" i="37"/>
  <c r="M89" i="37"/>
  <c r="L89" i="37"/>
  <c r="K89" i="37"/>
  <c r="J89" i="37"/>
  <c r="I89" i="37"/>
  <c r="H89" i="37"/>
  <c r="G89" i="37"/>
  <c r="F89" i="37"/>
  <c r="E89" i="37"/>
  <c r="D89" i="37"/>
  <c r="C89" i="37"/>
  <c r="M88" i="37"/>
  <c r="L88" i="37"/>
  <c r="K88" i="37"/>
  <c r="J88" i="37"/>
  <c r="I88" i="37"/>
  <c r="H88" i="37"/>
  <c r="G88" i="37"/>
  <c r="F88" i="37"/>
  <c r="E88" i="37"/>
  <c r="D88" i="37"/>
  <c r="C88" i="37"/>
  <c r="M87" i="37"/>
  <c r="L87" i="37"/>
  <c r="K87" i="37"/>
  <c r="J87" i="37"/>
  <c r="I87" i="37"/>
  <c r="H87" i="37"/>
  <c r="G87" i="37"/>
  <c r="F87" i="37"/>
  <c r="E87" i="37"/>
  <c r="D87" i="37"/>
  <c r="C87" i="37"/>
  <c r="M86" i="37"/>
  <c r="L86" i="37"/>
  <c r="K86" i="37"/>
  <c r="J86" i="37"/>
  <c r="I86" i="37"/>
  <c r="H86" i="37"/>
  <c r="G86" i="37"/>
  <c r="F86" i="37"/>
  <c r="E86" i="37"/>
  <c r="D86" i="37"/>
  <c r="C86" i="37"/>
  <c r="M85" i="37"/>
  <c r="L85" i="37"/>
  <c r="K85" i="37"/>
  <c r="J85" i="37"/>
  <c r="I85" i="37"/>
  <c r="H85" i="37"/>
  <c r="G85" i="37"/>
  <c r="F85" i="37"/>
  <c r="E85" i="37"/>
  <c r="D85" i="37"/>
  <c r="C85" i="37"/>
  <c r="M84" i="37"/>
  <c r="L84" i="37"/>
  <c r="K84" i="37"/>
  <c r="J84" i="37"/>
  <c r="I84" i="37"/>
  <c r="H84" i="37"/>
  <c r="G84" i="37"/>
  <c r="F84" i="37"/>
  <c r="E84" i="37"/>
  <c r="D84" i="37"/>
  <c r="C84" i="37"/>
  <c r="M83" i="37"/>
  <c r="L83" i="37"/>
  <c r="K83" i="37"/>
  <c r="J83" i="37"/>
  <c r="I83" i="37"/>
  <c r="H83" i="37"/>
  <c r="G83" i="37"/>
  <c r="F83" i="37"/>
  <c r="E83" i="37"/>
  <c r="D83" i="37"/>
  <c r="C83" i="37"/>
  <c r="M82" i="37"/>
  <c r="L82" i="37"/>
  <c r="K82" i="37"/>
  <c r="J82" i="37"/>
  <c r="I82" i="37"/>
  <c r="H82" i="37"/>
  <c r="G82" i="37"/>
  <c r="F82" i="37"/>
  <c r="E82" i="37"/>
  <c r="D82" i="37"/>
  <c r="C82" i="37"/>
  <c r="M81" i="37"/>
  <c r="L81" i="37"/>
  <c r="K81" i="37"/>
  <c r="J81" i="37"/>
  <c r="I81" i="37"/>
  <c r="H81" i="37"/>
  <c r="G81" i="37"/>
  <c r="F81" i="37"/>
  <c r="E81" i="37"/>
  <c r="D81" i="37"/>
  <c r="C81" i="37"/>
  <c r="M80" i="37"/>
  <c r="L80" i="37"/>
  <c r="K80" i="37"/>
  <c r="J80" i="37"/>
  <c r="I80" i="37"/>
  <c r="H80" i="37"/>
  <c r="G80" i="37"/>
  <c r="F80" i="37"/>
  <c r="E80" i="37"/>
  <c r="D80" i="37"/>
  <c r="C80" i="37"/>
  <c r="M79" i="37"/>
  <c r="L79" i="37"/>
  <c r="K79" i="37"/>
  <c r="J79" i="37"/>
  <c r="I79" i="37"/>
  <c r="H79" i="37"/>
  <c r="G79" i="37"/>
  <c r="F79" i="37"/>
  <c r="E79" i="37"/>
  <c r="D79" i="37"/>
  <c r="C79" i="37"/>
  <c r="M78" i="37"/>
  <c r="L78" i="37"/>
  <c r="K78" i="37"/>
  <c r="J78" i="37"/>
  <c r="I78" i="37"/>
  <c r="H78" i="37"/>
  <c r="G78" i="37"/>
  <c r="F78" i="37"/>
  <c r="E78" i="37"/>
  <c r="D78" i="37"/>
  <c r="C78" i="37"/>
  <c r="M77" i="37"/>
  <c r="L77" i="37"/>
  <c r="K77" i="37"/>
  <c r="J77" i="37"/>
  <c r="I77" i="37"/>
  <c r="H77" i="37"/>
  <c r="G77" i="37"/>
  <c r="F77" i="37"/>
  <c r="E77" i="37"/>
  <c r="D77" i="37"/>
  <c r="C77" i="37"/>
  <c r="M76" i="37"/>
  <c r="L76" i="37"/>
  <c r="K76" i="37"/>
  <c r="J76" i="37"/>
  <c r="I76" i="37"/>
  <c r="H76" i="37"/>
  <c r="G76" i="37"/>
  <c r="F76" i="37"/>
  <c r="E76" i="37"/>
  <c r="D76" i="37"/>
  <c r="C76" i="37"/>
  <c r="M75" i="37"/>
  <c r="L75" i="37"/>
  <c r="K75" i="37"/>
  <c r="J75" i="37"/>
  <c r="I75" i="37"/>
  <c r="H75" i="37"/>
  <c r="G75" i="37"/>
  <c r="F75" i="37"/>
  <c r="E75" i="37"/>
  <c r="D75" i="37"/>
  <c r="C75" i="37"/>
  <c r="M74" i="37"/>
  <c r="L74" i="37"/>
  <c r="K74" i="37"/>
  <c r="J74" i="37"/>
  <c r="I74" i="37"/>
  <c r="H74" i="37"/>
  <c r="G74" i="37"/>
  <c r="F74" i="37"/>
  <c r="E74" i="37"/>
  <c r="D74" i="37"/>
  <c r="C74" i="37"/>
  <c r="M73" i="37"/>
  <c r="L73" i="37"/>
  <c r="K73" i="37"/>
  <c r="J73" i="37"/>
  <c r="I73" i="37"/>
  <c r="H73" i="37"/>
  <c r="G73" i="37"/>
  <c r="F73" i="37"/>
  <c r="E73" i="37"/>
  <c r="D73" i="37"/>
  <c r="C73" i="37"/>
  <c r="M72" i="37"/>
  <c r="L72" i="37"/>
  <c r="K72" i="37"/>
  <c r="J72" i="37"/>
  <c r="I72" i="37"/>
  <c r="H72" i="37"/>
  <c r="G72" i="37"/>
  <c r="F72" i="37"/>
  <c r="E72" i="37"/>
  <c r="D72" i="37"/>
  <c r="C72" i="37"/>
  <c r="M71" i="37"/>
  <c r="L71" i="37"/>
  <c r="K71" i="37"/>
  <c r="J71" i="37"/>
  <c r="I71" i="37"/>
  <c r="H71" i="37"/>
  <c r="G71" i="37"/>
  <c r="F71" i="37"/>
  <c r="E71" i="37"/>
  <c r="D71" i="37"/>
  <c r="C71" i="37"/>
  <c r="M70" i="37"/>
  <c r="L70" i="37"/>
  <c r="K70" i="37"/>
  <c r="J70" i="37"/>
  <c r="I70" i="37"/>
  <c r="H70" i="37"/>
  <c r="G70" i="37"/>
  <c r="F70" i="37"/>
  <c r="E70" i="37"/>
  <c r="D70" i="37"/>
  <c r="C70" i="37"/>
  <c r="M69" i="37"/>
  <c r="L69" i="37"/>
  <c r="K69" i="37"/>
  <c r="J69" i="37"/>
  <c r="I69" i="37"/>
  <c r="H69" i="37"/>
  <c r="G69" i="37"/>
  <c r="F69" i="37"/>
  <c r="E69" i="37"/>
  <c r="D69" i="37"/>
  <c r="C69" i="37"/>
  <c r="M68" i="37"/>
  <c r="L68" i="37"/>
  <c r="K68" i="37"/>
  <c r="J68" i="37"/>
  <c r="I68" i="37"/>
  <c r="H68" i="37"/>
  <c r="G68" i="37"/>
  <c r="F68" i="37"/>
  <c r="E68" i="37"/>
  <c r="D68" i="37"/>
  <c r="C68" i="37"/>
  <c r="M67" i="37"/>
  <c r="L67" i="37"/>
  <c r="K67" i="37"/>
  <c r="J67" i="37"/>
  <c r="I67" i="37"/>
  <c r="H67" i="37"/>
  <c r="G67" i="37"/>
  <c r="F67" i="37"/>
  <c r="E67" i="37"/>
  <c r="D67" i="37"/>
  <c r="C67" i="37"/>
  <c r="M66" i="37"/>
  <c r="L66" i="37"/>
  <c r="K66" i="37"/>
  <c r="J66" i="37"/>
  <c r="I66" i="37"/>
  <c r="H66" i="37"/>
  <c r="G66" i="37"/>
  <c r="F66" i="37"/>
  <c r="E66" i="37"/>
  <c r="D66" i="37"/>
  <c r="C66" i="37"/>
  <c r="M65" i="37"/>
  <c r="L65" i="37"/>
  <c r="K65" i="37"/>
  <c r="J65" i="37"/>
  <c r="I65" i="37"/>
  <c r="H65" i="37"/>
  <c r="G65" i="37"/>
  <c r="F65" i="37"/>
  <c r="E65" i="37"/>
  <c r="D65" i="37"/>
  <c r="C65" i="37"/>
  <c r="M64" i="37"/>
  <c r="L64" i="37"/>
  <c r="K64" i="37"/>
  <c r="J64" i="37"/>
  <c r="I64" i="37"/>
  <c r="H64" i="37"/>
  <c r="G64" i="37"/>
  <c r="F64" i="37"/>
  <c r="E64" i="37"/>
  <c r="D64" i="37"/>
  <c r="C64" i="37"/>
  <c r="M63" i="37"/>
  <c r="L63" i="37"/>
  <c r="K63" i="37"/>
  <c r="J63" i="37"/>
  <c r="I63" i="37"/>
  <c r="H63" i="37"/>
  <c r="G63" i="37"/>
  <c r="F63" i="37"/>
  <c r="E63" i="37"/>
  <c r="D63" i="37"/>
  <c r="C63" i="37"/>
  <c r="M62" i="37"/>
  <c r="L62" i="37"/>
  <c r="K62" i="37"/>
  <c r="J62" i="37"/>
  <c r="I62" i="37"/>
  <c r="H62" i="37"/>
  <c r="G62" i="37"/>
  <c r="F62" i="37"/>
  <c r="E62" i="37"/>
  <c r="D62" i="37"/>
  <c r="C62" i="37"/>
  <c r="M61" i="37"/>
  <c r="L61" i="37"/>
  <c r="K61" i="37"/>
  <c r="J61" i="37"/>
  <c r="I61" i="37"/>
  <c r="H61" i="37"/>
  <c r="G61" i="37"/>
  <c r="F61" i="37"/>
  <c r="E61" i="37"/>
  <c r="D61" i="37"/>
  <c r="C61" i="37"/>
  <c r="M60" i="37"/>
  <c r="L60" i="37"/>
  <c r="K60" i="37"/>
  <c r="J60" i="37"/>
  <c r="I60" i="37"/>
  <c r="H60" i="37"/>
  <c r="G60" i="37"/>
  <c r="F60" i="37"/>
  <c r="E60" i="37"/>
  <c r="D60" i="37"/>
  <c r="C60" i="37"/>
  <c r="M59" i="37"/>
  <c r="L59" i="37"/>
  <c r="K59" i="37"/>
  <c r="J59" i="37"/>
  <c r="I59" i="37"/>
  <c r="H59" i="37"/>
  <c r="G59" i="37"/>
  <c r="F59" i="37"/>
  <c r="E59" i="37"/>
  <c r="D59" i="37"/>
  <c r="C59" i="37"/>
  <c r="M58" i="37"/>
  <c r="L58" i="37"/>
  <c r="K58" i="37"/>
  <c r="J58" i="37"/>
  <c r="I58" i="37"/>
  <c r="H58" i="37"/>
  <c r="G58" i="37"/>
  <c r="F58" i="37"/>
  <c r="E58" i="37"/>
  <c r="D58" i="37"/>
  <c r="C58" i="37"/>
  <c r="M57" i="37"/>
  <c r="L57" i="37"/>
  <c r="K57" i="37"/>
  <c r="J57" i="37"/>
  <c r="I57" i="37"/>
  <c r="H57" i="37"/>
  <c r="G57" i="37"/>
  <c r="F57" i="37"/>
  <c r="E57" i="37"/>
  <c r="D57" i="37"/>
  <c r="C57" i="37"/>
  <c r="M56" i="37"/>
  <c r="L56" i="37"/>
  <c r="K56" i="37"/>
  <c r="J56" i="37"/>
  <c r="I56" i="37"/>
  <c r="H56" i="37"/>
  <c r="G56" i="37"/>
  <c r="F56" i="37"/>
  <c r="E56" i="37"/>
  <c r="D56" i="37"/>
  <c r="C56" i="37"/>
  <c r="M55" i="37"/>
  <c r="L55" i="37"/>
  <c r="K55" i="37"/>
  <c r="J55" i="37"/>
  <c r="I55" i="37"/>
  <c r="H55" i="37"/>
  <c r="G55" i="37"/>
  <c r="F55" i="37"/>
  <c r="E55" i="37"/>
  <c r="D55" i="37"/>
  <c r="C55" i="37"/>
  <c r="M54" i="37"/>
  <c r="L54" i="37"/>
  <c r="K54" i="37"/>
  <c r="J54" i="37"/>
  <c r="I54" i="37"/>
  <c r="H54" i="37"/>
  <c r="G54" i="37"/>
  <c r="F54" i="37"/>
  <c r="E54" i="37"/>
  <c r="D54" i="37"/>
  <c r="C54" i="37"/>
  <c r="M53" i="37"/>
  <c r="L53" i="37"/>
  <c r="K53" i="37"/>
  <c r="J53" i="37"/>
  <c r="I53" i="37"/>
  <c r="H53" i="37"/>
  <c r="G53" i="37"/>
  <c r="F53" i="37"/>
  <c r="E53" i="37"/>
  <c r="D53" i="37"/>
  <c r="C53" i="37"/>
  <c r="F40" i="37"/>
  <c r="E40" i="37"/>
  <c r="D40" i="37"/>
  <c r="C40" i="37"/>
  <c r="F39" i="37"/>
  <c r="E39" i="37"/>
  <c r="D39" i="37"/>
  <c r="C39" i="37"/>
  <c r="F38" i="37"/>
  <c r="E38" i="37"/>
  <c r="D38" i="37"/>
  <c r="C38" i="37"/>
  <c r="F37" i="37"/>
  <c r="E37" i="37"/>
  <c r="D37" i="37"/>
  <c r="C37" i="37"/>
  <c r="F36" i="37"/>
  <c r="E36" i="37"/>
  <c r="D36" i="37"/>
  <c r="C36" i="37"/>
  <c r="F35" i="37"/>
  <c r="E35" i="37"/>
  <c r="D35" i="37"/>
  <c r="C35" i="37"/>
  <c r="F34" i="37"/>
  <c r="E34" i="37"/>
  <c r="D34" i="37"/>
  <c r="C34" i="37"/>
  <c r="F33" i="37"/>
  <c r="E33" i="37"/>
  <c r="D33" i="37"/>
  <c r="C33" i="37"/>
  <c r="F32" i="37"/>
  <c r="E32" i="37"/>
  <c r="D32" i="37"/>
  <c r="C32" i="37"/>
  <c r="F31" i="37"/>
  <c r="E31" i="37"/>
  <c r="D31" i="37"/>
  <c r="C31" i="37"/>
  <c r="F30" i="37"/>
  <c r="E30" i="37"/>
  <c r="D30" i="37"/>
  <c r="C30" i="37"/>
  <c r="F29" i="37"/>
  <c r="E29" i="37"/>
  <c r="D29" i="37"/>
  <c r="C29" i="37"/>
  <c r="F28" i="37"/>
  <c r="E28" i="37"/>
  <c r="D28" i="37"/>
  <c r="C28" i="37"/>
  <c r="F27" i="37"/>
  <c r="E27" i="37"/>
  <c r="D27" i="37"/>
  <c r="C27" i="37"/>
  <c r="F26" i="37"/>
  <c r="E26" i="37"/>
  <c r="D26" i="37"/>
  <c r="C26" i="37"/>
  <c r="F25" i="37"/>
  <c r="E25" i="37"/>
  <c r="D25" i="37"/>
  <c r="C25" i="37"/>
  <c r="F24" i="37"/>
  <c r="E24" i="37"/>
  <c r="D24" i="37"/>
  <c r="C24" i="37"/>
  <c r="I17" i="37"/>
  <c r="H17" i="37"/>
  <c r="G17" i="37"/>
  <c r="F17" i="37"/>
  <c r="E17" i="37"/>
  <c r="D17" i="37"/>
  <c r="C17" i="37"/>
  <c r="I16" i="37"/>
  <c r="H16" i="37"/>
  <c r="G16" i="37"/>
  <c r="F16" i="37"/>
  <c r="E16" i="37"/>
  <c r="D16" i="37"/>
  <c r="C16" i="37"/>
  <c r="I15" i="37"/>
  <c r="H15" i="37"/>
  <c r="G15" i="37"/>
  <c r="F15" i="37"/>
  <c r="E15" i="37"/>
  <c r="D15" i="37"/>
  <c r="C15" i="37"/>
  <c r="I14" i="37"/>
  <c r="H14" i="37"/>
  <c r="G14" i="37"/>
  <c r="F14" i="37"/>
  <c r="E14" i="37"/>
  <c r="D14" i="37"/>
  <c r="C14" i="37"/>
  <c r="I13" i="37"/>
  <c r="H13" i="37"/>
  <c r="G13" i="37"/>
  <c r="F13" i="37"/>
  <c r="E13" i="37"/>
  <c r="D13" i="37"/>
  <c r="C13" i="37"/>
  <c r="I12" i="37"/>
  <c r="H12" i="37"/>
  <c r="G12" i="37"/>
  <c r="F12" i="37"/>
  <c r="E12" i="37"/>
  <c r="D12" i="37"/>
  <c r="C12" i="37"/>
  <c r="M7" i="37"/>
  <c r="L7" i="37"/>
  <c r="K7" i="37"/>
  <c r="J7" i="37"/>
  <c r="I7" i="37"/>
  <c r="H7" i="37"/>
  <c r="G7" i="37"/>
  <c r="F7" i="37"/>
  <c r="E7" i="37"/>
  <c r="D7" i="37"/>
  <c r="C7" i="37"/>
  <c r="M6" i="37"/>
  <c r="L6" i="37"/>
  <c r="K6" i="37"/>
  <c r="J6" i="37"/>
  <c r="I6" i="37"/>
  <c r="H6" i="37"/>
  <c r="G6" i="37"/>
  <c r="F6" i="37"/>
  <c r="E6" i="37"/>
  <c r="D6" i="37"/>
  <c r="C6" i="37"/>
  <c r="M5" i="37"/>
  <c r="L5" i="37"/>
  <c r="K5" i="37"/>
  <c r="J5" i="37"/>
  <c r="I5" i="37"/>
  <c r="H5" i="37"/>
  <c r="G5" i="37"/>
  <c r="F5" i="37"/>
  <c r="E5" i="37"/>
  <c r="D5" i="37"/>
  <c r="C5" i="37"/>
  <c r="M4" i="37"/>
  <c r="L4" i="37"/>
  <c r="K4" i="37"/>
  <c r="J4" i="37"/>
  <c r="I4" i="37"/>
  <c r="H4" i="37"/>
  <c r="G4" i="37"/>
  <c r="F4" i="37"/>
  <c r="E4" i="37"/>
  <c r="D4" i="37"/>
  <c r="C4" i="37"/>
  <c r="M3" i="37"/>
  <c r="L3" i="37"/>
  <c r="K3" i="37"/>
  <c r="J3" i="37"/>
  <c r="I3" i="37"/>
  <c r="H3" i="37"/>
  <c r="G3" i="37"/>
  <c r="F3" i="37"/>
  <c r="E3" i="37"/>
  <c r="D3" i="37"/>
  <c r="C3" i="37"/>
  <c r="J116" i="36"/>
  <c r="I116" i="36"/>
  <c r="H116" i="36"/>
  <c r="G116" i="36"/>
  <c r="F116" i="36"/>
  <c r="E116" i="36"/>
  <c r="D116" i="36"/>
  <c r="C116" i="36"/>
  <c r="J115" i="36"/>
  <c r="I115" i="36"/>
  <c r="H115" i="36"/>
  <c r="G115" i="36"/>
  <c r="F115" i="36"/>
  <c r="E115" i="36"/>
  <c r="D115" i="36"/>
  <c r="C115" i="36"/>
  <c r="J114" i="36"/>
  <c r="I114" i="36"/>
  <c r="H114" i="36"/>
  <c r="G114" i="36"/>
  <c r="F114" i="36"/>
  <c r="E114" i="36"/>
  <c r="D114" i="36"/>
  <c r="C114" i="36"/>
  <c r="J113" i="36"/>
  <c r="I113" i="36"/>
  <c r="H113" i="36"/>
  <c r="G113" i="36"/>
  <c r="F113" i="36"/>
  <c r="E113" i="36"/>
  <c r="D113" i="36"/>
  <c r="C113" i="36"/>
  <c r="M99" i="36"/>
  <c r="L99" i="36"/>
  <c r="K99" i="36"/>
  <c r="J99" i="36"/>
  <c r="I99" i="36"/>
  <c r="H99" i="36"/>
  <c r="G99" i="36"/>
  <c r="F99" i="36"/>
  <c r="E99" i="36"/>
  <c r="D99" i="36"/>
  <c r="C99" i="36"/>
  <c r="M98" i="36"/>
  <c r="L98" i="36"/>
  <c r="K98" i="36"/>
  <c r="J98" i="36"/>
  <c r="I98" i="36"/>
  <c r="H98" i="36"/>
  <c r="G98" i="36"/>
  <c r="F98" i="36"/>
  <c r="E98" i="36"/>
  <c r="D98" i="36"/>
  <c r="C98" i="36"/>
  <c r="M97" i="36"/>
  <c r="L97" i="36"/>
  <c r="K97" i="36"/>
  <c r="J97" i="36"/>
  <c r="I97" i="36"/>
  <c r="H97" i="36"/>
  <c r="G97" i="36"/>
  <c r="F97" i="36"/>
  <c r="E97" i="36"/>
  <c r="D97" i="36"/>
  <c r="C97" i="36"/>
  <c r="M96" i="36"/>
  <c r="L96" i="36"/>
  <c r="K96" i="36"/>
  <c r="J96" i="36"/>
  <c r="I96" i="36"/>
  <c r="H96" i="36"/>
  <c r="G96" i="36"/>
  <c r="F96" i="36"/>
  <c r="E96" i="36"/>
  <c r="D96" i="36"/>
  <c r="C96" i="36"/>
  <c r="M95" i="36"/>
  <c r="L95" i="36"/>
  <c r="K95" i="36"/>
  <c r="J95" i="36"/>
  <c r="I95" i="36"/>
  <c r="H95" i="36"/>
  <c r="G95" i="36"/>
  <c r="F95" i="36"/>
  <c r="E95" i="36"/>
  <c r="D95" i="36"/>
  <c r="C95" i="36"/>
  <c r="M94" i="36"/>
  <c r="L94" i="36"/>
  <c r="K94" i="36"/>
  <c r="J94" i="36"/>
  <c r="I94" i="36"/>
  <c r="H94" i="36"/>
  <c r="G94" i="36"/>
  <c r="F94" i="36"/>
  <c r="E94" i="36"/>
  <c r="D94" i="36"/>
  <c r="C94" i="36"/>
  <c r="M93" i="36"/>
  <c r="L93" i="36"/>
  <c r="K93" i="36"/>
  <c r="J93" i="36"/>
  <c r="I93" i="36"/>
  <c r="H93" i="36"/>
  <c r="G93" i="36"/>
  <c r="F93" i="36"/>
  <c r="E93" i="36"/>
  <c r="D93" i="36"/>
  <c r="C93" i="36"/>
  <c r="M92" i="36"/>
  <c r="L92" i="36"/>
  <c r="K92" i="36"/>
  <c r="J92" i="36"/>
  <c r="I92" i="36"/>
  <c r="H92" i="36"/>
  <c r="G92" i="36"/>
  <c r="F92" i="36"/>
  <c r="E92" i="36"/>
  <c r="D92" i="36"/>
  <c r="C92" i="36"/>
  <c r="M91" i="36"/>
  <c r="L91" i="36"/>
  <c r="K91" i="36"/>
  <c r="J91" i="36"/>
  <c r="I91" i="36"/>
  <c r="H91" i="36"/>
  <c r="G91" i="36"/>
  <c r="F91" i="36"/>
  <c r="E91" i="36"/>
  <c r="D91" i="36"/>
  <c r="C91" i="36"/>
  <c r="M90" i="36"/>
  <c r="L90" i="36"/>
  <c r="K90" i="36"/>
  <c r="J90" i="36"/>
  <c r="I90" i="36"/>
  <c r="H90" i="36"/>
  <c r="G90" i="36"/>
  <c r="F90" i="36"/>
  <c r="E90" i="36"/>
  <c r="D90" i="36"/>
  <c r="C90" i="36"/>
  <c r="M89" i="36"/>
  <c r="L89" i="36"/>
  <c r="K89" i="36"/>
  <c r="J89" i="36"/>
  <c r="I89" i="36"/>
  <c r="H89" i="36"/>
  <c r="G89" i="36"/>
  <c r="F89" i="36"/>
  <c r="E89" i="36"/>
  <c r="D89" i="36"/>
  <c r="C89" i="36"/>
  <c r="M88" i="36"/>
  <c r="L88" i="36"/>
  <c r="K88" i="36"/>
  <c r="J88" i="36"/>
  <c r="I88" i="36"/>
  <c r="H88" i="36"/>
  <c r="G88" i="36"/>
  <c r="F88" i="36"/>
  <c r="E88" i="36"/>
  <c r="D88" i="36"/>
  <c r="C88" i="36"/>
  <c r="M87" i="36"/>
  <c r="L87" i="36"/>
  <c r="K87" i="36"/>
  <c r="J87" i="36"/>
  <c r="I87" i="36"/>
  <c r="H87" i="36"/>
  <c r="G87" i="36"/>
  <c r="F87" i="36"/>
  <c r="E87" i="36"/>
  <c r="D87" i="36"/>
  <c r="C87" i="36"/>
  <c r="M86" i="36"/>
  <c r="L86" i="36"/>
  <c r="K86" i="36"/>
  <c r="J86" i="36"/>
  <c r="I86" i="36"/>
  <c r="H86" i="36"/>
  <c r="G86" i="36"/>
  <c r="F86" i="36"/>
  <c r="E86" i="36"/>
  <c r="D86" i="36"/>
  <c r="C86" i="36"/>
  <c r="M85" i="36"/>
  <c r="L85" i="36"/>
  <c r="K85" i="36"/>
  <c r="J85" i="36"/>
  <c r="I85" i="36"/>
  <c r="H85" i="36"/>
  <c r="G85" i="36"/>
  <c r="F85" i="36"/>
  <c r="E85" i="36"/>
  <c r="D85" i="36"/>
  <c r="C85" i="36"/>
  <c r="M84" i="36"/>
  <c r="L84" i="36"/>
  <c r="K84" i="36"/>
  <c r="J84" i="36"/>
  <c r="I84" i="36"/>
  <c r="H84" i="36"/>
  <c r="G84" i="36"/>
  <c r="F84" i="36"/>
  <c r="E84" i="36"/>
  <c r="D84" i="36"/>
  <c r="C84" i="36"/>
  <c r="M83" i="36"/>
  <c r="L83" i="36"/>
  <c r="K83" i="36"/>
  <c r="J83" i="36"/>
  <c r="I83" i="36"/>
  <c r="H83" i="36"/>
  <c r="G83" i="36"/>
  <c r="F83" i="36"/>
  <c r="E83" i="36"/>
  <c r="D83" i="36"/>
  <c r="C83" i="36"/>
  <c r="M82" i="36"/>
  <c r="L82" i="36"/>
  <c r="K82" i="36"/>
  <c r="J82" i="36"/>
  <c r="I82" i="36"/>
  <c r="H82" i="36"/>
  <c r="G82" i="36"/>
  <c r="F82" i="36"/>
  <c r="E82" i="36"/>
  <c r="D82" i="36"/>
  <c r="C82" i="36"/>
  <c r="M81" i="36"/>
  <c r="L81" i="36"/>
  <c r="K81" i="36"/>
  <c r="J81" i="36"/>
  <c r="I81" i="36"/>
  <c r="H81" i="36"/>
  <c r="G81" i="36"/>
  <c r="F81" i="36"/>
  <c r="E81" i="36"/>
  <c r="D81" i="36"/>
  <c r="C81" i="36"/>
  <c r="M80" i="36"/>
  <c r="L80" i="36"/>
  <c r="K80" i="36"/>
  <c r="J80" i="36"/>
  <c r="I80" i="36"/>
  <c r="H80" i="36"/>
  <c r="G80" i="36"/>
  <c r="F80" i="36"/>
  <c r="E80" i="36"/>
  <c r="D80" i="36"/>
  <c r="C80" i="36"/>
  <c r="M79" i="36"/>
  <c r="L79" i="36"/>
  <c r="K79" i="36"/>
  <c r="J79" i="36"/>
  <c r="I79" i="36"/>
  <c r="H79" i="36"/>
  <c r="G79" i="36"/>
  <c r="F79" i="36"/>
  <c r="E79" i="36"/>
  <c r="D79" i="36"/>
  <c r="C79" i="36"/>
  <c r="M78" i="36"/>
  <c r="L78" i="36"/>
  <c r="K78" i="36"/>
  <c r="J78" i="36"/>
  <c r="I78" i="36"/>
  <c r="H78" i="36"/>
  <c r="G78" i="36"/>
  <c r="F78" i="36"/>
  <c r="E78" i="36"/>
  <c r="D78" i="36"/>
  <c r="C78" i="36"/>
  <c r="M77" i="36"/>
  <c r="L77" i="36"/>
  <c r="K77" i="36"/>
  <c r="J77" i="36"/>
  <c r="I77" i="36"/>
  <c r="H77" i="36"/>
  <c r="G77" i="36"/>
  <c r="F77" i="36"/>
  <c r="E77" i="36"/>
  <c r="D77" i="36"/>
  <c r="C77" i="36"/>
  <c r="M76" i="36"/>
  <c r="L76" i="36"/>
  <c r="K76" i="36"/>
  <c r="J76" i="36"/>
  <c r="I76" i="36"/>
  <c r="H76" i="36"/>
  <c r="G76" i="36"/>
  <c r="F76" i="36"/>
  <c r="E76" i="36"/>
  <c r="D76" i="36"/>
  <c r="C76" i="36"/>
  <c r="M75" i="36"/>
  <c r="L75" i="36"/>
  <c r="K75" i="36"/>
  <c r="J75" i="36"/>
  <c r="I75" i="36"/>
  <c r="H75" i="36"/>
  <c r="G75" i="36"/>
  <c r="F75" i="36"/>
  <c r="E75" i="36"/>
  <c r="D75" i="36"/>
  <c r="C75" i="36"/>
  <c r="M74" i="36"/>
  <c r="L74" i="36"/>
  <c r="K74" i="36"/>
  <c r="J74" i="36"/>
  <c r="I74" i="36"/>
  <c r="H74" i="36"/>
  <c r="G74" i="36"/>
  <c r="F74" i="36"/>
  <c r="E74" i="36"/>
  <c r="D74" i="36"/>
  <c r="C74" i="36"/>
  <c r="M73" i="36"/>
  <c r="L73" i="36"/>
  <c r="K73" i="36"/>
  <c r="J73" i="36"/>
  <c r="I73" i="36"/>
  <c r="H73" i="36"/>
  <c r="G73" i="36"/>
  <c r="F73" i="36"/>
  <c r="E73" i="36"/>
  <c r="D73" i="36"/>
  <c r="C73" i="36"/>
  <c r="M72" i="36"/>
  <c r="L72" i="36"/>
  <c r="K72" i="36"/>
  <c r="J72" i="36"/>
  <c r="I72" i="36"/>
  <c r="H72" i="36"/>
  <c r="G72" i="36"/>
  <c r="F72" i="36"/>
  <c r="E72" i="36"/>
  <c r="D72" i="36"/>
  <c r="C72" i="36"/>
  <c r="M71" i="36"/>
  <c r="L71" i="36"/>
  <c r="K71" i="36"/>
  <c r="J71" i="36"/>
  <c r="I71" i="36"/>
  <c r="H71" i="36"/>
  <c r="G71" i="36"/>
  <c r="F71" i="36"/>
  <c r="E71" i="36"/>
  <c r="D71" i="36"/>
  <c r="C71" i="36"/>
  <c r="M70" i="36"/>
  <c r="L70" i="36"/>
  <c r="K70" i="36"/>
  <c r="J70" i="36"/>
  <c r="I70" i="36"/>
  <c r="H70" i="36"/>
  <c r="G70" i="36"/>
  <c r="F70" i="36"/>
  <c r="E70" i="36"/>
  <c r="D70" i="36"/>
  <c r="C70" i="36"/>
  <c r="M69" i="36"/>
  <c r="L69" i="36"/>
  <c r="K69" i="36"/>
  <c r="J69" i="36"/>
  <c r="I69" i="36"/>
  <c r="H69" i="36"/>
  <c r="G69" i="36"/>
  <c r="F69" i="36"/>
  <c r="E69" i="36"/>
  <c r="D69" i="36"/>
  <c r="C69" i="36"/>
  <c r="M68" i="36"/>
  <c r="L68" i="36"/>
  <c r="K68" i="36"/>
  <c r="J68" i="36"/>
  <c r="I68" i="36"/>
  <c r="H68" i="36"/>
  <c r="G68" i="36"/>
  <c r="F68" i="36"/>
  <c r="E68" i="36"/>
  <c r="D68" i="36"/>
  <c r="C68" i="36"/>
  <c r="M67" i="36"/>
  <c r="L67" i="36"/>
  <c r="K67" i="36"/>
  <c r="J67" i="36"/>
  <c r="I67" i="36"/>
  <c r="H67" i="36"/>
  <c r="G67" i="36"/>
  <c r="F67" i="36"/>
  <c r="E67" i="36"/>
  <c r="D67" i="36"/>
  <c r="C67" i="36"/>
  <c r="M66" i="36"/>
  <c r="L66" i="36"/>
  <c r="K66" i="36"/>
  <c r="J66" i="36"/>
  <c r="I66" i="36"/>
  <c r="H66" i="36"/>
  <c r="G66" i="36"/>
  <c r="F66" i="36"/>
  <c r="E66" i="36"/>
  <c r="D66" i="36"/>
  <c r="C66" i="36"/>
  <c r="M65" i="36"/>
  <c r="L65" i="36"/>
  <c r="K65" i="36"/>
  <c r="J65" i="36"/>
  <c r="I65" i="36"/>
  <c r="H65" i="36"/>
  <c r="G65" i="36"/>
  <c r="F65" i="36"/>
  <c r="E65" i="36"/>
  <c r="D65" i="36"/>
  <c r="C65" i="36"/>
  <c r="M64" i="36"/>
  <c r="L64" i="36"/>
  <c r="K64" i="36"/>
  <c r="J64" i="36"/>
  <c r="I64" i="36"/>
  <c r="H64" i="36"/>
  <c r="G64" i="36"/>
  <c r="F64" i="36"/>
  <c r="E64" i="36"/>
  <c r="D64" i="36"/>
  <c r="C64" i="36"/>
  <c r="M63" i="36"/>
  <c r="L63" i="36"/>
  <c r="K63" i="36"/>
  <c r="J63" i="36"/>
  <c r="I63" i="36"/>
  <c r="H63" i="36"/>
  <c r="G63" i="36"/>
  <c r="F63" i="36"/>
  <c r="E63" i="36"/>
  <c r="D63" i="36"/>
  <c r="C63" i="36"/>
  <c r="M62" i="36"/>
  <c r="L62" i="36"/>
  <c r="K62" i="36"/>
  <c r="J62" i="36"/>
  <c r="I62" i="36"/>
  <c r="H62" i="36"/>
  <c r="G62" i="36"/>
  <c r="F62" i="36"/>
  <c r="E62" i="36"/>
  <c r="D62" i="36"/>
  <c r="C62" i="36"/>
  <c r="M61" i="36"/>
  <c r="L61" i="36"/>
  <c r="K61" i="36"/>
  <c r="J61" i="36"/>
  <c r="I61" i="36"/>
  <c r="H61" i="36"/>
  <c r="G61" i="36"/>
  <c r="F61" i="36"/>
  <c r="E61" i="36"/>
  <c r="D61" i="36"/>
  <c r="C61" i="36"/>
  <c r="M60" i="36"/>
  <c r="L60" i="36"/>
  <c r="K60" i="36"/>
  <c r="J60" i="36"/>
  <c r="I60" i="36"/>
  <c r="H60" i="36"/>
  <c r="G60" i="36"/>
  <c r="F60" i="36"/>
  <c r="E60" i="36"/>
  <c r="D60" i="36"/>
  <c r="C60" i="36"/>
  <c r="M59" i="36"/>
  <c r="L59" i="36"/>
  <c r="K59" i="36"/>
  <c r="J59" i="36"/>
  <c r="I59" i="36"/>
  <c r="H59" i="36"/>
  <c r="G59" i="36"/>
  <c r="F59" i="36"/>
  <c r="E59" i="36"/>
  <c r="D59" i="36"/>
  <c r="C59" i="36"/>
  <c r="M58" i="36"/>
  <c r="L58" i="36"/>
  <c r="K58" i="36"/>
  <c r="J58" i="36"/>
  <c r="I58" i="36"/>
  <c r="H58" i="36"/>
  <c r="G58" i="36"/>
  <c r="F58" i="36"/>
  <c r="E58" i="36"/>
  <c r="D58" i="36"/>
  <c r="C58" i="36"/>
  <c r="M57" i="36"/>
  <c r="L57" i="36"/>
  <c r="K57" i="36"/>
  <c r="J57" i="36"/>
  <c r="I57" i="36"/>
  <c r="H57" i="36"/>
  <c r="G57" i="36"/>
  <c r="F57" i="36"/>
  <c r="E57" i="36"/>
  <c r="D57" i="36"/>
  <c r="C57" i="36"/>
  <c r="M56" i="36"/>
  <c r="L56" i="36"/>
  <c r="K56" i="36"/>
  <c r="J56" i="36"/>
  <c r="I56" i="36"/>
  <c r="H56" i="36"/>
  <c r="G56" i="36"/>
  <c r="F56" i="36"/>
  <c r="E56" i="36"/>
  <c r="D56" i="36"/>
  <c r="C56" i="36"/>
  <c r="M55" i="36"/>
  <c r="L55" i="36"/>
  <c r="K55" i="36"/>
  <c r="J55" i="36"/>
  <c r="I55" i="36"/>
  <c r="H55" i="36"/>
  <c r="G55" i="36"/>
  <c r="F55" i="36"/>
  <c r="E55" i="36"/>
  <c r="D55" i="36"/>
  <c r="C55" i="36"/>
  <c r="M54" i="36"/>
  <c r="L54" i="36"/>
  <c r="K54" i="36"/>
  <c r="J54" i="36"/>
  <c r="I54" i="36"/>
  <c r="H54" i="36"/>
  <c r="G54" i="36"/>
  <c r="F54" i="36"/>
  <c r="E54" i="36"/>
  <c r="D54" i="36"/>
  <c r="C54" i="36"/>
  <c r="M53" i="36"/>
  <c r="L53" i="36"/>
  <c r="K53" i="36"/>
  <c r="J53" i="36"/>
  <c r="I53" i="36"/>
  <c r="H53" i="36"/>
  <c r="G53" i="36"/>
  <c r="F53" i="36"/>
  <c r="E53" i="36"/>
  <c r="D53" i="36"/>
  <c r="C53" i="36"/>
  <c r="F40" i="36"/>
  <c r="E40" i="36"/>
  <c r="D40" i="36"/>
  <c r="C40" i="36"/>
  <c r="F39" i="36"/>
  <c r="E39" i="36"/>
  <c r="D39" i="36"/>
  <c r="C39" i="36"/>
  <c r="F38" i="36"/>
  <c r="E38" i="36"/>
  <c r="D38" i="36"/>
  <c r="C38" i="36"/>
  <c r="F37" i="36"/>
  <c r="E37" i="36"/>
  <c r="D37" i="36"/>
  <c r="C37" i="36"/>
  <c r="F36" i="36"/>
  <c r="E36" i="36"/>
  <c r="D36" i="36"/>
  <c r="C36" i="36"/>
  <c r="F35" i="36"/>
  <c r="E35" i="36"/>
  <c r="D35" i="36"/>
  <c r="C35" i="36"/>
  <c r="F34" i="36"/>
  <c r="E34" i="36"/>
  <c r="D34" i="36"/>
  <c r="C34" i="36"/>
  <c r="F33" i="36"/>
  <c r="E33" i="36"/>
  <c r="D33" i="36"/>
  <c r="C33" i="36"/>
  <c r="F32" i="36"/>
  <c r="E32" i="36"/>
  <c r="D32" i="36"/>
  <c r="C32" i="36"/>
  <c r="F31" i="36"/>
  <c r="E31" i="36"/>
  <c r="D31" i="36"/>
  <c r="C31" i="36"/>
  <c r="F30" i="36"/>
  <c r="E30" i="36"/>
  <c r="D30" i="36"/>
  <c r="C30" i="36"/>
  <c r="F29" i="36"/>
  <c r="E29" i="36"/>
  <c r="D29" i="36"/>
  <c r="C29" i="36"/>
  <c r="F28" i="36"/>
  <c r="E28" i="36"/>
  <c r="D28" i="36"/>
  <c r="C28" i="36"/>
  <c r="F27" i="36"/>
  <c r="E27" i="36"/>
  <c r="D27" i="36"/>
  <c r="C27" i="36"/>
  <c r="F26" i="36"/>
  <c r="E26" i="36"/>
  <c r="D26" i="36"/>
  <c r="C26" i="36"/>
  <c r="F25" i="36"/>
  <c r="E25" i="36"/>
  <c r="D25" i="36"/>
  <c r="C25" i="36"/>
  <c r="F24" i="36"/>
  <c r="E24" i="36"/>
  <c r="D24" i="36"/>
  <c r="C24" i="36"/>
  <c r="I17" i="36"/>
  <c r="H17" i="36"/>
  <c r="G17" i="36"/>
  <c r="F17" i="36"/>
  <c r="E17" i="36"/>
  <c r="D17" i="36"/>
  <c r="C17" i="36"/>
  <c r="I16" i="36"/>
  <c r="H16" i="36"/>
  <c r="G16" i="36"/>
  <c r="F16" i="36"/>
  <c r="E16" i="36"/>
  <c r="D16" i="36"/>
  <c r="C16" i="36"/>
  <c r="I15" i="36"/>
  <c r="H15" i="36"/>
  <c r="G15" i="36"/>
  <c r="F15" i="36"/>
  <c r="E15" i="36"/>
  <c r="D15" i="36"/>
  <c r="C15" i="36"/>
  <c r="I14" i="36"/>
  <c r="H14" i="36"/>
  <c r="G14" i="36"/>
  <c r="F14" i="36"/>
  <c r="E14" i="36"/>
  <c r="D14" i="36"/>
  <c r="C14" i="36"/>
  <c r="I13" i="36"/>
  <c r="H13" i="36"/>
  <c r="G13" i="36"/>
  <c r="F13" i="36"/>
  <c r="E13" i="36"/>
  <c r="D13" i="36"/>
  <c r="C13" i="36"/>
  <c r="I12" i="36"/>
  <c r="H12" i="36"/>
  <c r="G12" i="36"/>
  <c r="F12" i="36"/>
  <c r="E12" i="36"/>
  <c r="D12" i="36"/>
  <c r="C12" i="36"/>
  <c r="M7" i="36"/>
  <c r="L7" i="36"/>
  <c r="K7" i="36"/>
  <c r="J7" i="36"/>
  <c r="I7" i="36"/>
  <c r="H7" i="36"/>
  <c r="G7" i="36"/>
  <c r="F7" i="36"/>
  <c r="E7" i="36"/>
  <c r="D7" i="36"/>
  <c r="C7" i="36"/>
  <c r="M6" i="36"/>
  <c r="L6" i="36"/>
  <c r="K6" i="36"/>
  <c r="J6" i="36"/>
  <c r="I6" i="36"/>
  <c r="H6" i="36"/>
  <c r="G6" i="36"/>
  <c r="F6" i="36"/>
  <c r="E6" i="36"/>
  <c r="D6" i="36"/>
  <c r="C6" i="36"/>
  <c r="M5" i="36"/>
  <c r="L5" i="36"/>
  <c r="K5" i="36"/>
  <c r="J5" i="36"/>
  <c r="I5" i="36"/>
  <c r="H5" i="36"/>
  <c r="G5" i="36"/>
  <c r="F5" i="36"/>
  <c r="E5" i="36"/>
  <c r="D5" i="36"/>
  <c r="C5" i="36"/>
  <c r="M4" i="36"/>
  <c r="L4" i="36"/>
  <c r="K4" i="36"/>
  <c r="J4" i="36"/>
  <c r="I4" i="36"/>
  <c r="H4" i="36"/>
  <c r="G4" i="36"/>
  <c r="F4" i="36"/>
  <c r="E4" i="36"/>
  <c r="D4" i="36"/>
  <c r="C4" i="36"/>
  <c r="M3" i="36"/>
  <c r="L3" i="36"/>
  <c r="K3" i="36"/>
  <c r="J3" i="36"/>
  <c r="I3" i="36"/>
  <c r="H3" i="36"/>
  <c r="G3" i="36"/>
  <c r="F3" i="36"/>
  <c r="E3" i="36"/>
  <c r="D3" i="36"/>
  <c r="C3" i="36"/>
  <c r="J116" i="35"/>
  <c r="I116" i="35"/>
  <c r="H116" i="35"/>
  <c r="G116" i="35"/>
  <c r="F116" i="35"/>
  <c r="E116" i="35"/>
  <c r="D116" i="35"/>
  <c r="C116" i="35"/>
  <c r="J115" i="35"/>
  <c r="I115" i="35"/>
  <c r="H115" i="35"/>
  <c r="G115" i="35"/>
  <c r="F115" i="35"/>
  <c r="E115" i="35"/>
  <c r="D115" i="35"/>
  <c r="C115" i="35"/>
  <c r="J114" i="35"/>
  <c r="I114" i="35"/>
  <c r="H114" i="35"/>
  <c r="G114" i="35"/>
  <c r="F114" i="35"/>
  <c r="E114" i="35"/>
  <c r="D114" i="35"/>
  <c r="C114" i="35"/>
  <c r="J113" i="35"/>
  <c r="I113" i="35"/>
  <c r="H113" i="35"/>
  <c r="G113" i="35"/>
  <c r="F113" i="35"/>
  <c r="E113" i="35"/>
  <c r="D113" i="35"/>
  <c r="C113" i="35"/>
  <c r="M99" i="35"/>
  <c r="L99" i="35"/>
  <c r="K99" i="35"/>
  <c r="J99" i="35"/>
  <c r="I99" i="35"/>
  <c r="H99" i="35"/>
  <c r="G99" i="35"/>
  <c r="F99" i="35"/>
  <c r="E99" i="35"/>
  <c r="D99" i="35"/>
  <c r="C99" i="35"/>
  <c r="M98" i="35"/>
  <c r="L98" i="35"/>
  <c r="K98" i="35"/>
  <c r="J98" i="35"/>
  <c r="I98" i="35"/>
  <c r="H98" i="35"/>
  <c r="G98" i="35"/>
  <c r="F98" i="35"/>
  <c r="E98" i="35"/>
  <c r="D98" i="35"/>
  <c r="C98" i="35"/>
  <c r="M97" i="35"/>
  <c r="L97" i="35"/>
  <c r="K97" i="35"/>
  <c r="J97" i="35"/>
  <c r="I97" i="35"/>
  <c r="H97" i="35"/>
  <c r="G97" i="35"/>
  <c r="F97" i="35"/>
  <c r="E97" i="35"/>
  <c r="D97" i="35"/>
  <c r="C97" i="35"/>
  <c r="M96" i="35"/>
  <c r="L96" i="35"/>
  <c r="K96" i="35"/>
  <c r="J96" i="35"/>
  <c r="I96" i="35"/>
  <c r="H96" i="35"/>
  <c r="G96" i="35"/>
  <c r="F96" i="35"/>
  <c r="E96" i="35"/>
  <c r="D96" i="35"/>
  <c r="C96" i="35"/>
  <c r="M95" i="35"/>
  <c r="L95" i="35"/>
  <c r="K95" i="35"/>
  <c r="J95" i="35"/>
  <c r="I95" i="35"/>
  <c r="H95" i="35"/>
  <c r="G95" i="35"/>
  <c r="F95" i="35"/>
  <c r="E95" i="35"/>
  <c r="D95" i="35"/>
  <c r="C95" i="35"/>
  <c r="M94" i="35"/>
  <c r="L94" i="35"/>
  <c r="K94" i="35"/>
  <c r="J94" i="35"/>
  <c r="I94" i="35"/>
  <c r="H94" i="35"/>
  <c r="G94" i="35"/>
  <c r="F94" i="35"/>
  <c r="E94" i="35"/>
  <c r="D94" i="35"/>
  <c r="C94" i="35"/>
  <c r="M93" i="35"/>
  <c r="L93" i="35"/>
  <c r="K93" i="35"/>
  <c r="J93" i="35"/>
  <c r="I93" i="35"/>
  <c r="H93" i="35"/>
  <c r="G93" i="35"/>
  <c r="F93" i="35"/>
  <c r="E93" i="35"/>
  <c r="D93" i="35"/>
  <c r="C93" i="35"/>
  <c r="M92" i="35"/>
  <c r="L92" i="35"/>
  <c r="K92" i="35"/>
  <c r="J92" i="35"/>
  <c r="I92" i="35"/>
  <c r="H92" i="35"/>
  <c r="G92" i="35"/>
  <c r="F92" i="35"/>
  <c r="E92" i="35"/>
  <c r="D92" i="35"/>
  <c r="C92" i="35"/>
  <c r="M91" i="35"/>
  <c r="L91" i="35"/>
  <c r="K91" i="35"/>
  <c r="J91" i="35"/>
  <c r="I91" i="35"/>
  <c r="H91" i="35"/>
  <c r="G91" i="35"/>
  <c r="F91" i="35"/>
  <c r="E91" i="35"/>
  <c r="D91" i="35"/>
  <c r="C91" i="35"/>
  <c r="M90" i="35"/>
  <c r="L90" i="35"/>
  <c r="K90" i="35"/>
  <c r="J90" i="35"/>
  <c r="I90" i="35"/>
  <c r="H90" i="35"/>
  <c r="G90" i="35"/>
  <c r="F90" i="35"/>
  <c r="E90" i="35"/>
  <c r="D90" i="35"/>
  <c r="C90" i="35"/>
  <c r="M89" i="35"/>
  <c r="L89" i="35"/>
  <c r="K89" i="35"/>
  <c r="J89" i="35"/>
  <c r="I89" i="35"/>
  <c r="H89" i="35"/>
  <c r="G89" i="35"/>
  <c r="F89" i="35"/>
  <c r="E89" i="35"/>
  <c r="D89" i="35"/>
  <c r="C89" i="35"/>
  <c r="M88" i="35"/>
  <c r="L88" i="35"/>
  <c r="K88" i="35"/>
  <c r="J88" i="35"/>
  <c r="I88" i="35"/>
  <c r="H88" i="35"/>
  <c r="G88" i="35"/>
  <c r="F88" i="35"/>
  <c r="E88" i="35"/>
  <c r="D88" i="35"/>
  <c r="C88" i="35"/>
  <c r="M87" i="35"/>
  <c r="L87" i="35"/>
  <c r="K87" i="35"/>
  <c r="J87" i="35"/>
  <c r="I87" i="35"/>
  <c r="H87" i="35"/>
  <c r="G87" i="35"/>
  <c r="F87" i="35"/>
  <c r="E87" i="35"/>
  <c r="D87" i="35"/>
  <c r="C87" i="35"/>
  <c r="M86" i="35"/>
  <c r="L86" i="35"/>
  <c r="K86" i="35"/>
  <c r="J86" i="35"/>
  <c r="I86" i="35"/>
  <c r="H86" i="35"/>
  <c r="G86" i="35"/>
  <c r="F86" i="35"/>
  <c r="E86" i="35"/>
  <c r="D86" i="35"/>
  <c r="C86" i="35"/>
  <c r="M85" i="35"/>
  <c r="L85" i="35"/>
  <c r="K85" i="35"/>
  <c r="J85" i="35"/>
  <c r="I85" i="35"/>
  <c r="H85" i="35"/>
  <c r="G85" i="35"/>
  <c r="F85" i="35"/>
  <c r="E85" i="35"/>
  <c r="D85" i="35"/>
  <c r="C85" i="35"/>
  <c r="M84" i="35"/>
  <c r="L84" i="35"/>
  <c r="K84" i="35"/>
  <c r="J84" i="35"/>
  <c r="I84" i="35"/>
  <c r="H84" i="35"/>
  <c r="G84" i="35"/>
  <c r="F84" i="35"/>
  <c r="E84" i="35"/>
  <c r="D84" i="35"/>
  <c r="C84" i="35"/>
  <c r="M83" i="35"/>
  <c r="L83" i="35"/>
  <c r="K83" i="35"/>
  <c r="J83" i="35"/>
  <c r="I83" i="35"/>
  <c r="H83" i="35"/>
  <c r="G83" i="35"/>
  <c r="F83" i="35"/>
  <c r="E83" i="35"/>
  <c r="D83" i="35"/>
  <c r="C83" i="35"/>
  <c r="M82" i="35"/>
  <c r="L82" i="35"/>
  <c r="K82" i="35"/>
  <c r="J82" i="35"/>
  <c r="I82" i="35"/>
  <c r="H82" i="35"/>
  <c r="G82" i="35"/>
  <c r="F82" i="35"/>
  <c r="E82" i="35"/>
  <c r="D82" i="35"/>
  <c r="C82" i="35"/>
  <c r="M81" i="35"/>
  <c r="L81" i="35"/>
  <c r="K81" i="35"/>
  <c r="J81" i="35"/>
  <c r="I81" i="35"/>
  <c r="H81" i="35"/>
  <c r="G81" i="35"/>
  <c r="F81" i="35"/>
  <c r="E81" i="35"/>
  <c r="D81" i="35"/>
  <c r="C81" i="35"/>
  <c r="M80" i="35"/>
  <c r="L80" i="35"/>
  <c r="K80" i="35"/>
  <c r="J80" i="35"/>
  <c r="I80" i="35"/>
  <c r="H80" i="35"/>
  <c r="G80" i="35"/>
  <c r="F80" i="35"/>
  <c r="E80" i="35"/>
  <c r="D80" i="35"/>
  <c r="C80" i="35"/>
  <c r="M79" i="35"/>
  <c r="L79" i="35"/>
  <c r="K79" i="35"/>
  <c r="J79" i="35"/>
  <c r="I79" i="35"/>
  <c r="H79" i="35"/>
  <c r="G79" i="35"/>
  <c r="F79" i="35"/>
  <c r="E79" i="35"/>
  <c r="D79" i="35"/>
  <c r="C79" i="35"/>
  <c r="M78" i="35"/>
  <c r="L78" i="35"/>
  <c r="K78" i="35"/>
  <c r="J78" i="35"/>
  <c r="I78" i="35"/>
  <c r="H78" i="35"/>
  <c r="G78" i="35"/>
  <c r="F78" i="35"/>
  <c r="E78" i="35"/>
  <c r="D78" i="35"/>
  <c r="C78" i="35"/>
  <c r="M77" i="35"/>
  <c r="L77" i="35"/>
  <c r="K77" i="35"/>
  <c r="J77" i="35"/>
  <c r="I77" i="35"/>
  <c r="H77" i="35"/>
  <c r="G77" i="35"/>
  <c r="F77" i="35"/>
  <c r="E77" i="35"/>
  <c r="D77" i="35"/>
  <c r="C77" i="35"/>
  <c r="M76" i="35"/>
  <c r="L76" i="35"/>
  <c r="K76" i="35"/>
  <c r="J76" i="35"/>
  <c r="I76" i="35"/>
  <c r="H76" i="35"/>
  <c r="G76" i="35"/>
  <c r="F76" i="35"/>
  <c r="E76" i="35"/>
  <c r="D76" i="35"/>
  <c r="C76" i="35"/>
  <c r="M75" i="35"/>
  <c r="L75" i="35"/>
  <c r="K75" i="35"/>
  <c r="J75" i="35"/>
  <c r="I75" i="35"/>
  <c r="H75" i="35"/>
  <c r="G75" i="35"/>
  <c r="F75" i="35"/>
  <c r="E75" i="35"/>
  <c r="D75" i="35"/>
  <c r="C75" i="35"/>
  <c r="M74" i="35"/>
  <c r="L74" i="35"/>
  <c r="K74" i="35"/>
  <c r="J74" i="35"/>
  <c r="I74" i="35"/>
  <c r="H74" i="35"/>
  <c r="G74" i="35"/>
  <c r="F74" i="35"/>
  <c r="E74" i="35"/>
  <c r="D74" i="35"/>
  <c r="C74" i="35"/>
  <c r="M73" i="35"/>
  <c r="L73" i="35"/>
  <c r="K73" i="35"/>
  <c r="J73" i="35"/>
  <c r="I73" i="35"/>
  <c r="H73" i="35"/>
  <c r="G73" i="35"/>
  <c r="F73" i="35"/>
  <c r="E73" i="35"/>
  <c r="D73" i="35"/>
  <c r="C73" i="35"/>
  <c r="M72" i="35"/>
  <c r="L72" i="35"/>
  <c r="K72" i="35"/>
  <c r="J72" i="35"/>
  <c r="I72" i="35"/>
  <c r="H72" i="35"/>
  <c r="G72" i="35"/>
  <c r="F72" i="35"/>
  <c r="E72" i="35"/>
  <c r="D72" i="35"/>
  <c r="C72" i="35"/>
  <c r="M71" i="35"/>
  <c r="L71" i="35"/>
  <c r="K71" i="35"/>
  <c r="J71" i="35"/>
  <c r="I71" i="35"/>
  <c r="H71" i="35"/>
  <c r="G71" i="35"/>
  <c r="F71" i="35"/>
  <c r="E71" i="35"/>
  <c r="D71" i="35"/>
  <c r="C71" i="35"/>
  <c r="M70" i="35"/>
  <c r="L70" i="35"/>
  <c r="K70" i="35"/>
  <c r="J70" i="35"/>
  <c r="I70" i="35"/>
  <c r="H70" i="35"/>
  <c r="G70" i="35"/>
  <c r="F70" i="35"/>
  <c r="E70" i="35"/>
  <c r="D70" i="35"/>
  <c r="C70" i="35"/>
  <c r="M69" i="35"/>
  <c r="L69" i="35"/>
  <c r="K69" i="35"/>
  <c r="J69" i="35"/>
  <c r="I69" i="35"/>
  <c r="H69" i="35"/>
  <c r="G69" i="35"/>
  <c r="F69" i="35"/>
  <c r="E69" i="35"/>
  <c r="D69" i="35"/>
  <c r="C69" i="35"/>
  <c r="M68" i="35"/>
  <c r="L68" i="35"/>
  <c r="K68" i="35"/>
  <c r="J68" i="35"/>
  <c r="I68" i="35"/>
  <c r="H68" i="35"/>
  <c r="G68" i="35"/>
  <c r="F68" i="35"/>
  <c r="E68" i="35"/>
  <c r="D68" i="35"/>
  <c r="C68" i="35"/>
  <c r="M67" i="35"/>
  <c r="L67" i="35"/>
  <c r="K67" i="35"/>
  <c r="J67" i="35"/>
  <c r="I67" i="35"/>
  <c r="H67" i="35"/>
  <c r="G67" i="35"/>
  <c r="F67" i="35"/>
  <c r="E67" i="35"/>
  <c r="D67" i="35"/>
  <c r="C67" i="35"/>
  <c r="M66" i="35"/>
  <c r="L66" i="35"/>
  <c r="K66" i="35"/>
  <c r="J66" i="35"/>
  <c r="I66" i="35"/>
  <c r="H66" i="35"/>
  <c r="G66" i="35"/>
  <c r="F66" i="35"/>
  <c r="E66" i="35"/>
  <c r="D66" i="35"/>
  <c r="C66" i="35"/>
  <c r="M65" i="35"/>
  <c r="L65" i="35"/>
  <c r="K65" i="35"/>
  <c r="J65" i="35"/>
  <c r="I65" i="35"/>
  <c r="H65" i="35"/>
  <c r="G65" i="35"/>
  <c r="F65" i="35"/>
  <c r="E65" i="35"/>
  <c r="D65" i="35"/>
  <c r="C65" i="35"/>
  <c r="M64" i="35"/>
  <c r="L64" i="35"/>
  <c r="K64" i="35"/>
  <c r="J64" i="35"/>
  <c r="I64" i="35"/>
  <c r="H64" i="35"/>
  <c r="G64" i="35"/>
  <c r="F64" i="35"/>
  <c r="E64" i="35"/>
  <c r="D64" i="35"/>
  <c r="C64" i="35"/>
  <c r="M63" i="35"/>
  <c r="L63" i="35"/>
  <c r="K63" i="35"/>
  <c r="J63" i="35"/>
  <c r="I63" i="35"/>
  <c r="H63" i="35"/>
  <c r="G63" i="35"/>
  <c r="F63" i="35"/>
  <c r="E63" i="35"/>
  <c r="D63" i="35"/>
  <c r="C63" i="35"/>
  <c r="M62" i="35"/>
  <c r="L62" i="35"/>
  <c r="K62" i="35"/>
  <c r="J62" i="35"/>
  <c r="I62" i="35"/>
  <c r="H62" i="35"/>
  <c r="G62" i="35"/>
  <c r="F62" i="35"/>
  <c r="E62" i="35"/>
  <c r="D62" i="35"/>
  <c r="C62" i="35"/>
  <c r="M61" i="35"/>
  <c r="L61" i="35"/>
  <c r="K61" i="35"/>
  <c r="J61" i="35"/>
  <c r="I61" i="35"/>
  <c r="H61" i="35"/>
  <c r="G61" i="35"/>
  <c r="F61" i="35"/>
  <c r="E61" i="35"/>
  <c r="D61" i="35"/>
  <c r="C61" i="35"/>
  <c r="M60" i="35"/>
  <c r="L60" i="35"/>
  <c r="K60" i="35"/>
  <c r="J60" i="35"/>
  <c r="I60" i="35"/>
  <c r="H60" i="35"/>
  <c r="G60" i="35"/>
  <c r="F60" i="35"/>
  <c r="E60" i="35"/>
  <c r="D60" i="35"/>
  <c r="C60" i="35"/>
  <c r="M59" i="35"/>
  <c r="L59" i="35"/>
  <c r="K59" i="35"/>
  <c r="J59" i="35"/>
  <c r="I59" i="35"/>
  <c r="H59" i="35"/>
  <c r="G59" i="35"/>
  <c r="F59" i="35"/>
  <c r="E59" i="35"/>
  <c r="D59" i="35"/>
  <c r="C59" i="35"/>
  <c r="M58" i="35"/>
  <c r="L58" i="35"/>
  <c r="K58" i="35"/>
  <c r="J58" i="35"/>
  <c r="I58" i="35"/>
  <c r="H58" i="35"/>
  <c r="G58" i="35"/>
  <c r="F58" i="35"/>
  <c r="E58" i="35"/>
  <c r="D58" i="35"/>
  <c r="C58" i="35"/>
  <c r="M57" i="35"/>
  <c r="L57" i="35"/>
  <c r="K57" i="35"/>
  <c r="J57" i="35"/>
  <c r="I57" i="35"/>
  <c r="H57" i="35"/>
  <c r="G57" i="35"/>
  <c r="F57" i="35"/>
  <c r="E57" i="35"/>
  <c r="D57" i="35"/>
  <c r="C57" i="35"/>
  <c r="M56" i="35"/>
  <c r="L56" i="35"/>
  <c r="K56" i="35"/>
  <c r="J56" i="35"/>
  <c r="I56" i="35"/>
  <c r="H56" i="35"/>
  <c r="G56" i="35"/>
  <c r="F56" i="35"/>
  <c r="E56" i="35"/>
  <c r="D56" i="35"/>
  <c r="C56" i="35"/>
  <c r="M55" i="35"/>
  <c r="L55" i="35"/>
  <c r="K55" i="35"/>
  <c r="J55" i="35"/>
  <c r="I55" i="35"/>
  <c r="H55" i="35"/>
  <c r="G55" i="35"/>
  <c r="F55" i="35"/>
  <c r="E55" i="35"/>
  <c r="D55" i="35"/>
  <c r="C55" i="35"/>
  <c r="M54" i="35"/>
  <c r="L54" i="35"/>
  <c r="K54" i="35"/>
  <c r="J54" i="35"/>
  <c r="I54" i="35"/>
  <c r="H54" i="35"/>
  <c r="G54" i="35"/>
  <c r="F54" i="35"/>
  <c r="E54" i="35"/>
  <c r="D54" i="35"/>
  <c r="C54" i="35"/>
  <c r="M53" i="35"/>
  <c r="L53" i="35"/>
  <c r="K53" i="35"/>
  <c r="J53" i="35"/>
  <c r="I53" i="35"/>
  <c r="H53" i="35"/>
  <c r="G53" i="35"/>
  <c r="F53" i="35"/>
  <c r="E53" i="35"/>
  <c r="D53" i="35"/>
  <c r="C53" i="35"/>
  <c r="F40" i="35"/>
  <c r="E40" i="35"/>
  <c r="D40" i="35"/>
  <c r="C40" i="35"/>
  <c r="F39" i="35"/>
  <c r="E39" i="35"/>
  <c r="D39" i="35"/>
  <c r="C39" i="35"/>
  <c r="F38" i="35"/>
  <c r="E38" i="35"/>
  <c r="D38" i="35"/>
  <c r="C38" i="35"/>
  <c r="F37" i="35"/>
  <c r="E37" i="35"/>
  <c r="D37" i="35"/>
  <c r="C37" i="35"/>
  <c r="F36" i="35"/>
  <c r="E36" i="35"/>
  <c r="D36" i="35"/>
  <c r="C36" i="35"/>
  <c r="F35" i="35"/>
  <c r="E35" i="35"/>
  <c r="D35" i="35"/>
  <c r="C35" i="35"/>
  <c r="F34" i="35"/>
  <c r="E34" i="35"/>
  <c r="D34" i="35"/>
  <c r="C34" i="35"/>
  <c r="F33" i="35"/>
  <c r="E33" i="35"/>
  <c r="D33" i="35"/>
  <c r="C33" i="35"/>
  <c r="F32" i="35"/>
  <c r="E32" i="35"/>
  <c r="D32" i="35"/>
  <c r="C32" i="35"/>
  <c r="F31" i="35"/>
  <c r="E31" i="35"/>
  <c r="D31" i="35"/>
  <c r="C31" i="35"/>
  <c r="F30" i="35"/>
  <c r="E30" i="35"/>
  <c r="D30" i="35"/>
  <c r="C30" i="35"/>
  <c r="F29" i="35"/>
  <c r="E29" i="35"/>
  <c r="D29" i="35"/>
  <c r="C29" i="35"/>
  <c r="F28" i="35"/>
  <c r="E28" i="35"/>
  <c r="D28" i="35"/>
  <c r="C28" i="35"/>
  <c r="F27" i="35"/>
  <c r="E27" i="35"/>
  <c r="D27" i="35"/>
  <c r="C27" i="35"/>
  <c r="F26" i="35"/>
  <c r="E26" i="35"/>
  <c r="D26" i="35"/>
  <c r="C26" i="35"/>
  <c r="F25" i="35"/>
  <c r="E25" i="35"/>
  <c r="D25" i="35"/>
  <c r="C25" i="35"/>
  <c r="F24" i="35"/>
  <c r="E24" i="35"/>
  <c r="D24" i="35"/>
  <c r="C24" i="35"/>
  <c r="I17" i="35"/>
  <c r="H17" i="35"/>
  <c r="G17" i="35"/>
  <c r="F17" i="35"/>
  <c r="E17" i="35"/>
  <c r="D17" i="35"/>
  <c r="C17" i="35"/>
  <c r="I16" i="35"/>
  <c r="H16" i="35"/>
  <c r="G16" i="35"/>
  <c r="F16" i="35"/>
  <c r="E16" i="35"/>
  <c r="D16" i="35"/>
  <c r="C16" i="35"/>
  <c r="I15" i="35"/>
  <c r="H15" i="35"/>
  <c r="G15" i="35"/>
  <c r="F15" i="35"/>
  <c r="E15" i="35"/>
  <c r="D15" i="35"/>
  <c r="C15" i="35"/>
  <c r="I14" i="35"/>
  <c r="H14" i="35"/>
  <c r="G14" i="35"/>
  <c r="F14" i="35"/>
  <c r="E14" i="35"/>
  <c r="D14" i="35"/>
  <c r="C14" i="35"/>
  <c r="I13" i="35"/>
  <c r="H13" i="35"/>
  <c r="G13" i="35"/>
  <c r="F13" i="35"/>
  <c r="E13" i="35"/>
  <c r="D13" i="35"/>
  <c r="C13" i="35"/>
  <c r="I12" i="35"/>
  <c r="H12" i="35"/>
  <c r="G12" i="35"/>
  <c r="F12" i="35"/>
  <c r="E12" i="35"/>
  <c r="D12" i="35"/>
  <c r="C12" i="35"/>
  <c r="M7" i="35"/>
  <c r="L7" i="35"/>
  <c r="K7" i="35"/>
  <c r="J7" i="35"/>
  <c r="I7" i="35"/>
  <c r="H7" i="35"/>
  <c r="G7" i="35"/>
  <c r="F7" i="35"/>
  <c r="E7" i="35"/>
  <c r="D7" i="35"/>
  <c r="C7" i="35"/>
  <c r="M6" i="35"/>
  <c r="L6" i="35"/>
  <c r="K6" i="35"/>
  <c r="J6" i="35"/>
  <c r="I6" i="35"/>
  <c r="H6" i="35"/>
  <c r="G6" i="35"/>
  <c r="F6" i="35"/>
  <c r="E6" i="35"/>
  <c r="D6" i="35"/>
  <c r="C6" i="35"/>
  <c r="M5" i="35"/>
  <c r="L5" i="35"/>
  <c r="K5" i="35"/>
  <c r="J5" i="35"/>
  <c r="I5" i="35"/>
  <c r="H5" i="35"/>
  <c r="G5" i="35"/>
  <c r="F5" i="35"/>
  <c r="E5" i="35"/>
  <c r="D5" i="35"/>
  <c r="C5" i="35"/>
  <c r="M4" i="35"/>
  <c r="L4" i="35"/>
  <c r="K4" i="35"/>
  <c r="J4" i="35"/>
  <c r="I4" i="35"/>
  <c r="H4" i="35"/>
  <c r="G4" i="35"/>
  <c r="F4" i="35"/>
  <c r="E4" i="35"/>
  <c r="D4" i="35"/>
  <c r="C4" i="35"/>
  <c r="M3" i="35"/>
  <c r="L3" i="35"/>
  <c r="K3" i="35"/>
  <c r="J3" i="35"/>
  <c r="I3" i="35"/>
  <c r="H3" i="35"/>
  <c r="G3" i="35"/>
  <c r="F3" i="35"/>
  <c r="E3" i="35"/>
  <c r="D3" i="35"/>
  <c r="C3" i="35"/>
  <c r="J116" i="34"/>
  <c r="I116" i="34"/>
  <c r="H116" i="34"/>
  <c r="G116" i="34"/>
  <c r="F116" i="34"/>
  <c r="E116" i="34"/>
  <c r="D116" i="34"/>
  <c r="C116" i="34"/>
  <c r="J115" i="34"/>
  <c r="I115" i="34"/>
  <c r="H115" i="34"/>
  <c r="G115" i="34"/>
  <c r="F115" i="34"/>
  <c r="E115" i="34"/>
  <c r="D115" i="34"/>
  <c r="C115" i="34"/>
  <c r="J114" i="34"/>
  <c r="I114" i="34"/>
  <c r="H114" i="34"/>
  <c r="G114" i="34"/>
  <c r="F114" i="34"/>
  <c r="E114" i="34"/>
  <c r="D114" i="34"/>
  <c r="C114" i="34"/>
  <c r="J113" i="34"/>
  <c r="I113" i="34"/>
  <c r="H113" i="34"/>
  <c r="G113" i="34"/>
  <c r="F113" i="34"/>
  <c r="E113" i="34"/>
  <c r="D113" i="34"/>
  <c r="C113" i="34"/>
  <c r="M99" i="34"/>
  <c r="L99" i="34"/>
  <c r="K99" i="34"/>
  <c r="J99" i="34"/>
  <c r="I99" i="34"/>
  <c r="H99" i="34"/>
  <c r="G99" i="34"/>
  <c r="F99" i="34"/>
  <c r="E99" i="34"/>
  <c r="D99" i="34"/>
  <c r="C99" i="34"/>
  <c r="M98" i="34"/>
  <c r="L98" i="34"/>
  <c r="K98" i="34"/>
  <c r="J98" i="34"/>
  <c r="I98" i="34"/>
  <c r="H98" i="34"/>
  <c r="G98" i="34"/>
  <c r="F98" i="34"/>
  <c r="E98" i="34"/>
  <c r="D98" i="34"/>
  <c r="C98" i="34"/>
  <c r="M97" i="34"/>
  <c r="L97" i="34"/>
  <c r="K97" i="34"/>
  <c r="J97" i="34"/>
  <c r="I97" i="34"/>
  <c r="H97" i="34"/>
  <c r="G97" i="34"/>
  <c r="F97" i="34"/>
  <c r="E97" i="34"/>
  <c r="D97" i="34"/>
  <c r="C97" i="34"/>
  <c r="M96" i="34"/>
  <c r="L96" i="34"/>
  <c r="K96" i="34"/>
  <c r="J96" i="34"/>
  <c r="I96" i="34"/>
  <c r="H96" i="34"/>
  <c r="G96" i="34"/>
  <c r="F96" i="34"/>
  <c r="E96" i="34"/>
  <c r="D96" i="34"/>
  <c r="C96" i="34"/>
  <c r="M95" i="34"/>
  <c r="L95" i="34"/>
  <c r="K95" i="34"/>
  <c r="J95" i="34"/>
  <c r="I95" i="34"/>
  <c r="H95" i="34"/>
  <c r="G95" i="34"/>
  <c r="F95" i="34"/>
  <c r="E95" i="34"/>
  <c r="D95" i="34"/>
  <c r="C95" i="34"/>
  <c r="M94" i="34"/>
  <c r="L94" i="34"/>
  <c r="K94" i="34"/>
  <c r="J94" i="34"/>
  <c r="I94" i="34"/>
  <c r="H94" i="34"/>
  <c r="G94" i="34"/>
  <c r="F94" i="34"/>
  <c r="E94" i="34"/>
  <c r="D94" i="34"/>
  <c r="C94" i="34"/>
  <c r="M93" i="34"/>
  <c r="L93" i="34"/>
  <c r="K93" i="34"/>
  <c r="J93" i="34"/>
  <c r="I93" i="34"/>
  <c r="H93" i="34"/>
  <c r="G93" i="34"/>
  <c r="F93" i="34"/>
  <c r="E93" i="34"/>
  <c r="D93" i="34"/>
  <c r="C93" i="34"/>
  <c r="M92" i="34"/>
  <c r="L92" i="34"/>
  <c r="K92" i="34"/>
  <c r="J92" i="34"/>
  <c r="I92" i="34"/>
  <c r="H92" i="34"/>
  <c r="G92" i="34"/>
  <c r="F92" i="34"/>
  <c r="E92" i="34"/>
  <c r="D92" i="34"/>
  <c r="C92" i="34"/>
  <c r="M91" i="34"/>
  <c r="L91" i="34"/>
  <c r="K91" i="34"/>
  <c r="J91" i="34"/>
  <c r="I91" i="34"/>
  <c r="H91" i="34"/>
  <c r="G91" i="34"/>
  <c r="F91" i="34"/>
  <c r="E91" i="34"/>
  <c r="D91" i="34"/>
  <c r="C91" i="34"/>
  <c r="M90" i="34"/>
  <c r="L90" i="34"/>
  <c r="K90" i="34"/>
  <c r="J90" i="34"/>
  <c r="I90" i="34"/>
  <c r="H90" i="34"/>
  <c r="G90" i="34"/>
  <c r="F90" i="34"/>
  <c r="E90" i="34"/>
  <c r="D90" i="34"/>
  <c r="C90" i="34"/>
  <c r="M89" i="34"/>
  <c r="L89" i="34"/>
  <c r="K89" i="34"/>
  <c r="J89" i="34"/>
  <c r="I89" i="34"/>
  <c r="H89" i="34"/>
  <c r="G89" i="34"/>
  <c r="F89" i="34"/>
  <c r="E89" i="34"/>
  <c r="D89" i="34"/>
  <c r="C89" i="34"/>
  <c r="M88" i="34"/>
  <c r="L88" i="34"/>
  <c r="K88" i="34"/>
  <c r="J88" i="34"/>
  <c r="I88" i="34"/>
  <c r="H88" i="34"/>
  <c r="G88" i="34"/>
  <c r="F88" i="34"/>
  <c r="E88" i="34"/>
  <c r="D88" i="34"/>
  <c r="C88" i="34"/>
  <c r="M87" i="34"/>
  <c r="L87" i="34"/>
  <c r="K87" i="34"/>
  <c r="J87" i="34"/>
  <c r="I87" i="34"/>
  <c r="H87" i="34"/>
  <c r="G87" i="34"/>
  <c r="F87" i="34"/>
  <c r="E87" i="34"/>
  <c r="D87" i="34"/>
  <c r="C87" i="34"/>
  <c r="M86" i="34"/>
  <c r="L86" i="34"/>
  <c r="K86" i="34"/>
  <c r="J86" i="34"/>
  <c r="I86" i="34"/>
  <c r="H86" i="34"/>
  <c r="G86" i="34"/>
  <c r="F86" i="34"/>
  <c r="E86" i="34"/>
  <c r="D86" i="34"/>
  <c r="C86" i="34"/>
  <c r="M85" i="34"/>
  <c r="L85" i="34"/>
  <c r="K85" i="34"/>
  <c r="J85" i="34"/>
  <c r="I85" i="34"/>
  <c r="H85" i="34"/>
  <c r="G85" i="34"/>
  <c r="F85" i="34"/>
  <c r="E85" i="34"/>
  <c r="D85" i="34"/>
  <c r="C85" i="34"/>
  <c r="M84" i="34"/>
  <c r="L84" i="34"/>
  <c r="K84" i="34"/>
  <c r="J84" i="34"/>
  <c r="I84" i="34"/>
  <c r="H84" i="34"/>
  <c r="G84" i="34"/>
  <c r="F84" i="34"/>
  <c r="E84" i="34"/>
  <c r="D84" i="34"/>
  <c r="C84" i="34"/>
  <c r="M83" i="34"/>
  <c r="L83" i="34"/>
  <c r="K83" i="34"/>
  <c r="J83" i="34"/>
  <c r="I83" i="34"/>
  <c r="H83" i="34"/>
  <c r="G83" i="34"/>
  <c r="F83" i="34"/>
  <c r="E83" i="34"/>
  <c r="D83" i="34"/>
  <c r="C83" i="34"/>
  <c r="M82" i="34"/>
  <c r="L82" i="34"/>
  <c r="K82" i="34"/>
  <c r="J82" i="34"/>
  <c r="I82" i="34"/>
  <c r="H82" i="34"/>
  <c r="G82" i="34"/>
  <c r="F82" i="34"/>
  <c r="E82" i="34"/>
  <c r="D82" i="34"/>
  <c r="C82" i="34"/>
  <c r="M81" i="34"/>
  <c r="L81" i="34"/>
  <c r="K81" i="34"/>
  <c r="J81" i="34"/>
  <c r="I81" i="34"/>
  <c r="H81" i="34"/>
  <c r="G81" i="34"/>
  <c r="F81" i="34"/>
  <c r="E81" i="34"/>
  <c r="D81" i="34"/>
  <c r="C81" i="34"/>
  <c r="M80" i="34"/>
  <c r="L80" i="34"/>
  <c r="K80" i="34"/>
  <c r="J80" i="34"/>
  <c r="I80" i="34"/>
  <c r="H80" i="34"/>
  <c r="G80" i="34"/>
  <c r="F80" i="34"/>
  <c r="E80" i="34"/>
  <c r="D80" i="34"/>
  <c r="C80" i="34"/>
  <c r="M79" i="34"/>
  <c r="L79" i="34"/>
  <c r="K79" i="34"/>
  <c r="J79" i="34"/>
  <c r="I79" i="34"/>
  <c r="H79" i="34"/>
  <c r="G79" i="34"/>
  <c r="F79" i="34"/>
  <c r="E79" i="34"/>
  <c r="D79" i="34"/>
  <c r="C79" i="34"/>
  <c r="M78" i="34"/>
  <c r="L78" i="34"/>
  <c r="K78" i="34"/>
  <c r="J78" i="34"/>
  <c r="I78" i="34"/>
  <c r="H78" i="34"/>
  <c r="G78" i="34"/>
  <c r="F78" i="34"/>
  <c r="E78" i="34"/>
  <c r="D78" i="34"/>
  <c r="C78" i="34"/>
  <c r="M77" i="34"/>
  <c r="L77" i="34"/>
  <c r="K77" i="34"/>
  <c r="J77" i="34"/>
  <c r="I77" i="34"/>
  <c r="H77" i="34"/>
  <c r="G77" i="34"/>
  <c r="F77" i="34"/>
  <c r="E77" i="34"/>
  <c r="D77" i="34"/>
  <c r="C77" i="34"/>
  <c r="M76" i="34"/>
  <c r="L76" i="34"/>
  <c r="K76" i="34"/>
  <c r="J76" i="34"/>
  <c r="I76" i="34"/>
  <c r="H76" i="34"/>
  <c r="G76" i="34"/>
  <c r="F76" i="34"/>
  <c r="E76" i="34"/>
  <c r="D76" i="34"/>
  <c r="C76" i="34"/>
  <c r="M75" i="34"/>
  <c r="L75" i="34"/>
  <c r="K75" i="34"/>
  <c r="J75" i="34"/>
  <c r="I75" i="34"/>
  <c r="H75" i="34"/>
  <c r="G75" i="34"/>
  <c r="F75" i="34"/>
  <c r="E75" i="34"/>
  <c r="D75" i="34"/>
  <c r="C75" i="34"/>
  <c r="M74" i="34"/>
  <c r="L74" i="34"/>
  <c r="K74" i="34"/>
  <c r="J74" i="34"/>
  <c r="I74" i="34"/>
  <c r="H74" i="34"/>
  <c r="G74" i="34"/>
  <c r="F74" i="34"/>
  <c r="E74" i="34"/>
  <c r="D74" i="34"/>
  <c r="C74" i="34"/>
  <c r="M73" i="34"/>
  <c r="L73" i="34"/>
  <c r="K73" i="34"/>
  <c r="J73" i="34"/>
  <c r="I73" i="34"/>
  <c r="H73" i="34"/>
  <c r="G73" i="34"/>
  <c r="F73" i="34"/>
  <c r="E73" i="34"/>
  <c r="D73" i="34"/>
  <c r="C73" i="34"/>
  <c r="M72" i="34"/>
  <c r="L72" i="34"/>
  <c r="K72" i="34"/>
  <c r="J72" i="34"/>
  <c r="I72" i="34"/>
  <c r="H72" i="34"/>
  <c r="G72" i="34"/>
  <c r="F72" i="34"/>
  <c r="E72" i="34"/>
  <c r="D72" i="34"/>
  <c r="C72" i="34"/>
  <c r="M71" i="34"/>
  <c r="L71" i="34"/>
  <c r="K71" i="34"/>
  <c r="J71" i="34"/>
  <c r="I71" i="34"/>
  <c r="H71" i="34"/>
  <c r="G71" i="34"/>
  <c r="F71" i="34"/>
  <c r="E71" i="34"/>
  <c r="D71" i="34"/>
  <c r="C71" i="34"/>
  <c r="M70" i="34"/>
  <c r="L70" i="34"/>
  <c r="K70" i="34"/>
  <c r="J70" i="34"/>
  <c r="I70" i="34"/>
  <c r="H70" i="34"/>
  <c r="G70" i="34"/>
  <c r="F70" i="34"/>
  <c r="E70" i="34"/>
  <c r="D70" i="34"/>
  <c r="C70" i="34"/>
  <c r="M69" i="34"/>
  <c r="L69" i="34"/>
  <c r="K69" i="34"/>
  <c r="J69" i="34"/>
  <c r="I69" i="34"/>
  <c r="H69" i="34"/>
  <c r="G69" i="34"/>
  <c r="F69" i="34"/>
  <c r="E69" i="34"/>
  <c r="D69" i="34"/>
  <c r="C69" i="34"/>
  <c r="M68" i="34"/>
  <c r="L68" i="34"/>
  <c r="K68" i="34"/>
  <c r="J68" i="34"/>
  <c r="I68" i="34"/>
  <c r="H68" i="34"/>
  <c r="G68" i="34"/>
  <c r="F68" i="34"/>
  <c r="E68" i="34"/>
  <c r="D68" i="34"/>
  <c r="C68" i="34"/>
  <c r="M67" i="34"/>
  <c r="L67" i="34"/>
  <c r="K67" i="34"/>
  <c r="J67" i="34"/>
  <c r="I67" i="34"/>
  <c r="H67" i="34"/>
  <c r="G67" i="34"/>
  <c r="F67" i="34"/>
  <c r="E67" i="34"/>
  <c r="D67" i="34"/>
  <c r="C67" i="34"/>
  <c r="M66" i="34"/>
  <c r="L66" i="34"/>
  <c r="K66" i="34"/>
  <c r="J66" i="34"/>
  <c r="I66" i="34"/>
  <c r="H66" i="34"/>
  <c r="G66" i="34"/>
  <c r="F66" i="34"/>
  <c r="E66" i="34"/>
  <c r="D66" i="34"/>
  <c r="C66" i="34"/>
  <c r="M65" i="34"/>
  <c r="L65" i="34"/>
  <c r="K65" i="34"/>
  <c r="J65" i="34"/>
  <c r="I65" i="34"/>
  <c r="H65" i="34"/>
  <c r="G65" i="34"/>
  <c r="F65" i="34"/>
  <c r="E65" i="34"/>
  <c r="D65" i="34"/>
  <c r="C65" i="34"/>
  <c r="M64" i="34"/>
  <c r="L64" i="34"/>
  <c r="K64" i="34"/>
  <c r="J64" i="34"/>
  <c r="I64" i="34"/>
  <c r="H64" i="34"/>
  <c r="G64" i="34"/>
  <c r="F64" i="34"/>
  <c r="E64" i="34"/>
  <c r="D64" i="34"/>
  <c r="C64" i="34"/>
  <c r="M63" i="34"/>
  <c r="L63" i="34"/>
  <c r="K63" i="34"/>
  <c r="J63" i="34"/>
  <c r="I63" i="34"/>
  <c r="H63" i="34"/>
  <c r="G63" i="34"/>
  <c r="F63" i="34"/>
  <c r="E63" i="34"/>
  <c r="D63" i="34"/>
  <c r="C63" i="34"/>
  <c r="M62" i="34"/>
  <c r="L62" i="34"/>
  <c r="K62" i="34"/>
  <c r="J62" i="34"/>
  <c r="I62" i="34"/>
  <c r="H62" i="34"/>
  <c r="G62" i="34"/>
  <c r="F62" i="34"/>
  <c r="E62" i="34"/>
  <c r="D62" i="34"/>
  <c r="C62" i="34"/>
  <c r="M61" i="34"/>
  <c r="L61" i="34"/>
  <c r="K61" i="34"/>
  <c r="J61" i="34"/>
  <c r="I61" i="34"/>
  <c r="H61" i="34"/>
  <c r="G61" i="34"/>
  <c r="F61" i="34"/>
  <c r="E61" i="34"/>
  <c r="D61" i="34"/>
  <c r="C61" i="34"/>
  <c r="M60" i="34"/>
  <c r="L60" i="34"/>
  <c r="K60" i="34"/>
  <c r="J60" i="34"/>
  <c r="I60" i="34"/>
  <c r="H60" i="34"/>
  <c r="G60" i="34"/>
  <c r="F60" i="34"/>
  <c r="E60" i="34"/>
  <c r="D60" i="34"/>
  <c r="C60" i="34"/>
  <c r="M59" i="34"/>
  <c r="L59" i="34"/>
  <c r="K59" i="34"/>
  <c r="J59" i="34"/>
  <c r="I59" i="34"/>
  <c r="H59" i="34"/>
  <c r="G59" i="34"/>
  <c r="F59" i="34"/>
  <c r="E59" i="34"/>
  <c r="D59" i="34"/>
  <c r="C59" i="34"/>
  <c r="M58" i="34"/>
  <c r="L58" i="34"/>
  <c r="K58" i="34"/>
  <c r="J58" i="34"/>
  <c r="I58" i="34"/>
  <c r="H58" i="34"/>
  <c r="G58" i="34"/>
  <c r="F58" i="34"/>
  <c r="E58" i="34"/>
  <c r="D58" i="34"/>
  <c r="C58" i="34"/>
  <c r="M57" i="34"/>
  <c r="L57" i="34"/>
  <c r="K57" i="34"/>
  <c r="J57" i="34"/>
  <c r="I57" i="34"/>
  <c r="H57" i="34"/>
  <c r="G57" i="34"/>
  <c r="F57" i="34"/>
  <c r="E57" i="34"/>
  <c r="D57" i="34"/>
  <c r="C57" i="34"/>
  <c r="M56" i="34"/>
  <c r="L56" i="34"/>
  <c r="K56" i="34"/>
  <c r="J56" i="34"/>
  <c r="I56" i="34"/>
  <c r="H56" i="34"/>
  <c r="G56" i="34"/>
  <c r="F56" i="34"/>
  <c r="E56" i="34"/>
  <c r="D56" i="34"/>
  <c r="C56" i="34"/>
  <c r="M55" i="34"/>
  <c r="L55" i="34"/>
  <c r="K55" i="34"/>
  <c r="J55" i="34"/>
  <c r="I55" i="34"/>
  <c r="H55" i="34"/>
  <c r="G55" i="34"/>
  <c r="F55" i="34"/>
  <c r="E55" i="34"/>
  <c r="D55" i="34"/>
  <c r="C55" i="34"/>
  <c r="M54" i="34"/>
  <c r="L54" i="34"/>
  <c r="K54" i="34"/>
  <c r="J54" i="34"/>
  <c r="I54" i="34"/>
  <c r="H54" i="34"/>
  <c r="G54" i="34"/>
  <c r="F54" i="34"/>
  <c r="E54" i="34"/>
  <c r="D54" i="34"/>
  <c r="C54" i="34"/>
  <c r="M53" i="34"/>
  <c r="L53" i="34"/>
  <c r="K53" i="34"/>
  <c r="J53" i="34"/>
  <c r="I53" i="34"/>
  <c r="H53" i="34"/>
  <c r="G53" i="34"/>
  <c r="F53" i="34"/>
  <c r="E53" i="34"/>
  <c r="D53" i="34"/>
  <c r="C53" i="34"/>
  <c r="F40" i="34"/>
  <c r="E40" i="34"/>
  <c r="D40" i="34"/>
  <c r="C40" i="34"/>
  <c r="F39" i="34"/>
  <c r="E39" i="34"/>
  <c r="D39" i="34"/>
  <c r="C39" i="34"/>
  <c r="F38" i="34"/>
  <c r="E38" i="34"/>
  <c r="D38" i="34"/>
  <c r="C38" i="34"/>
  <c r="F37" i="34"/>
  <c r="E37" i="34"/>
  <c r="D37" i="34"/>
  <c r="C37" i="34"/>
  <c r="F36" i="34"/>
  <c r="E36" i="34"/>
  <c r="D36" i="34"/>
  <c r="C36" i="34"/>
  <c r="F35" i="34"/>
  <c r="E35" i="34"/>
  <c r="D35" i="34"/>
  <c r="C35" i="34"/>
  <c r="F34" i="34"/>
  <c r="E34" i="34"/>
  <c r="D34" i="34"/>
  <c r="C34" i="34"/>
  <c r="F33" i="34"/>
  <c r="E33" i="34"/>
  <c r="D33" i="34"/>
  <c r="C33" i="34"/>
  <c r="F32" i="34"/>
  <c r="E32" i="34"/>
  <c r="D32" i="34"/>
  <c r="C32" i="34"/>
  <c r="F31" i="34"/>
  <c r="E31" i="34"/>
  <c r="D31" i="34"/>
  <c r="C31" i="34"/>
  <c r="F30" i="34"/>
  <c r="E30" i="34"/>
  <c r="D30" i="34"/>
  <c r="C30" i="34"/>
  <c r="F29" i="34"/>
  <c r="E29" i="34"/>
  <c r="D29" i="34"/>
  <c r="C29" i="34"/>
  <c r="F28" i="34"/>
  <c r="E28" i="34"/>
  <c r="D28" i="34"/>
  <c r="C28" i="34"/>
  <c r="F27" i="34"/>
  <c r="E27" i="34"/>
  <c r="D27" i="34"/>
  <c r="C27" i="34"/>
  <c r="F26" i="34"/>
  <c r="E26" i="34"/>
  <c r="D26" i="34"/>
  <c r="C26" i="34"/>
  <c r="F25" i="34"/>
  <c r="E25" i="34"/>
  <c r="D25" i="34"/>
  <c r="C25" i="34"/>
  <c r="F24" i="34"/>
  <c r="E24" i="34"/>
  <c r="D24" i="34"/>
  <c r="C24" i="34"/>
  <c r="I17" i="34"/>
  <c r="H17" i="34"/>
  <c r="G17" i="34"/>
  <c r="F17" i="34"/>
  <c r="E17" i="34"/>
  <c r="D17" i="34"/>
  <c r="C17" i="34"/>
  <c r="I16" i="34"/>
  <c r="H16" i="34"/>
  <c r="G16" i="34"/>
  <c r="F16" i="34"/>
  <c r="E16" i="34"/>
  <c r="D16" i="34"/>
  <c r="C16" i="34"/>
  <c r="I15" i="34"/>
  <c r="H15" i="34"/>
  <c r="G15" i="34"/>
  <c r="F15" i="34"/>
  <c r="E15" i="34"/>
  <c r="D15" i="34"/>
  <c r="C15" i="34"/>
  <c r="I14" i="34"/>
  <c r="H14" i="34"/>
  <c r="G14" i="34"/>
  <c r="F14" i="34"/>
  <c r="E14" i="34"/>
  <c r="D14" i="34"/>
  <c r="C14" i="34"/>
  <c r="I13" i="34"/>
  <c r="H13" i="34"/>
  <c r="G13" i="34"/>
  <c r="F13" i="34"/>
  <c r="E13" i="34"/>
  <c r="D13" i="34"/>
  <c r="C13" i="34"/>
  <c r="I12" i="34"/>
  <c r="H12" i="34"/>
  <c r="G12" i="34"/>
  <c r="F12" i="34"/>
  <c r="E12" i="34"/>
  <c r="D12" i="34"/>
  <c r="C12" i="34"/>
  <c r="M7" i="34"/>
  <c r="L7" i="34"/>
  <c r="K7" i="34"/>
  <c r="J7" i="34"/>
  <c r="I7" i="34"/>
  <c r="H7" i="34"/>
  <c r="G7" i="34"/>
  <c r="F7" i="34"/>
  <c r="E7" i="34"/>
  <c r="D7" i="34"/>
  <c r="C7" i="34"/>
  <c r="M6" i="34"/>
  <c r="L6" i="34"/>
  <c r="K6" i="34"/>
  <c r="J6" i="34"/>
  <c r="I6" i="34"/>
  <c r="H6" i="34"/>
  <c r="G6" i="34"/>
  <c r="F6" i="34"/>
  <c r="E6" i="34"/>
  <c r="D6" i="34"/>
  <c r="C6" i="34"/>
  <c r="M5" i="34"/>
  <c r="L5" i="34"/>
  <c r="K5" i="34"/>
  <c r="J5" i="34"/>
  <c r="I5" i="34"/>
  <c r="H5" i="34"/>
  <c r="G5" i="34"/>
  <c r="F5" i="34"/>
  <c r="E5" i="34"/>
  <c r="D5" i="34"/>
  <c r="C5" i="34"/>
  <c r="M4" i="34"/>
  <c r="L4" i="34"/>
  <c r="K4" i="34"/>
  <c r="J4" i="34"/>
  <c r="I4" i="34"/>
  <c r="H4" i="34"/>
  <c r="G4" i="34"/>
  <c r="F4" i="34"/>
  <c r="E4" i="34"/>
  <c r="D4" i="34"/>
  <c r="C4" i="34"/>
  <c r="M3" i="34"/>
  <c r="L3" i="34"/>
  <c r="K3" i="34"/>
  <c r="J3" i="34"/>
  <c r="I3" i="34"/>
  <c r="H3" i="34"/>
  <c r="G3" i="34"/>
  <c r="F3" i="34"/>
  <c r="E3" i="34"/>
  <c r="D3" i="34"/>
  <c r="C3" i="34"/>
  <c r="J116" i="33"/>
  <c r="I116" i="33"/>
  <c r="H116" i="33"/>
  <c r="G116" i="33"/>
  <c r="F116" i="33"/>
  <c r="E116" i="33"/>
  <c r="D116" i="33"/>
  <c r="C116" i="33"/>
  <c r="J115" i="33"/>
  <c r="I115" i="33"/>
  <c r="H115" i="33"/>
  <c r="G115" i="33"/>
  <c r="F115" i="33"/>
  <c r="E115" i="33"/>
  <c r="D115" i="33"/>
  <c r="C115" i="33"/>
  <c r="J114" i="33"/>
  <c r="I114" i="33"/>
  <c r="H114" i="33"/>
  <c r="G114" i="33"/>
  <c r="F114" i="33"/>
  <c r="E114" i="33"/>
  <c r="D114" i="33"/>
  <c r="C114" i="33"/>
  <c r="J113" i="33"/>
  <c r="I113" i="33"/>
  <c r="H113" i="33"/>
  <c r="G113" i="33"/>
  <c r="F113" i="33"/>
  <c r="E113" i="33"/>
  <c r="D113" i="33"/>
  <c r="C113" i="33"/>
  <c r="M99" i="33"/>
  <c r="L99" i="33"/>
  <c r="K99" i="33"/>
  <c r="J99" i="33"/>
  <c r="I99" i="33"/>
  <c r="H99" i="33"/>
  <c r="G99" i="33"/>
  <c r="F99" i="33"/>
  <c r="E99" i="33"/>
  <c r="D99" i="33"/>
  <c r="C99" i="33"/>
  <c r="M98" i="33"/>
  <c r="L98" i="33"/>
  <c r="K98" i="33"/>
  <c r="J98" i="33"/>
  <c r="I98" i="33"/>
  <c r="H98" i="33"/>
  <c r="G98" i="33"/>
  <c r="F98" i="33"/>
  <c r="E98" i="33"/>
  <c r="D98" i="33"/>
  <c r="C98" i="33"/>
  <c r="M97" i="33"/>
  <c r="L97" i="33"/>
  <c r="K97" i="33"/>
  <c r="J97" i="33"/>
  <c r="I97" i="33"/>
  <c r="H97" i="33"/>
  <c r="G97" i="33"/>
  <c r="F97" i="33"/>
  <c r="E97" i="33"/>
  <c r="D97" i="33"/>
  <c r="C97" i="33"/>
  <c r="M96" i="33"/>
  <c r="L96" i="33"/>
  <c r="K96" i="33"/>
  <c r="J96" i="33"/>
  <c r="I96" i="33"/>
  <c r="H96" i="33"/>
  <c r="G96" i="33"/>
  <c r="F96" i="33"/>
  <c r="E96" i="33"/>
  <c r="D96" i="33"/>
  <c r="C96" i="33"/>
  <c r="M95" i="33"/>
  <c r="L95" i="33"/>
  <c r="K95" i="33"/>
  <c r="J95" i="33"/>
  <c r="I95" i="33"/>
  <c r="H95" i="33"/>
  <c r="G95" i="33"/>
  <c r="F95" i="33"/>
  <c r="E95" i="33"/>
  <c r="D95" i="33"/>
  <c r="C95" i="33"/>
  <c r="M94" i="33"/>
  <c r="L94" i="33"/>
  <c r="K94" i="33"/>
  <c r="J94" i="33"/>
  <c r="I94" i="33"/>
  <c r="H94" i="33"/>
  <c r="G94" i="33"/>
  <c r="F94" i="33"/>
  <c r="E94" i="33"/>
  <c r="D94" i="33"/>
  <c r="C94" i="33"/>
  <c r="M93" i="33"/>
  <c r="L93" i="33"/>
  <c r="K93" i="33"/>
  <c r="J93" i="33"/>
  <c r="I93" i="33"/>
  <c r="H93" i="33"/>
  <c r="G93" i="33"/>
  <c r="F93" i="33"/>
  <c r="E93" i="33"/>
  <c r="D93" i="33"/>
  <c r="C93" i="33"/>
  <c r="M92" i="33"/>
  <c r="L92" i="33"/>
  <c r="K92" i="33"/>
  <c r="J92" i="33"/>
  <c r="I92" i="33"/>
  <c r="H92" i="33"/>
  <c r="G92" i="33"/>
  <c r="F92" i="33"/>
  <c r="E92" i="33"/>
  <c r="D92" i="33"/>
  <c r="C92" i="33"/>
  <c r="M91" i="33"/>
  <c r="L91" i="33"/>
  <c r="K91" i="33"/>
  <c r="J91" i="33"/>
  <c r="I91" i="33"/>
  <c r="H91" i="33"/>
  <c r="G91" i="33"/>
  <c r="F91" i="33"/>
  <c r="E91" i="33"/>
  <c r="D91" i="33"/>
  <c r="C91" i="33"/>
  <c r="M90" i="33"/>
  <c r="L90" i="33"/>
  <c r="K90" i="33"/>
  <c r="J90" i="33"/>
  <c r="I90" i="33"/>
  <c r="H90" i="33"/>
  <c r="G90" i="33"/>
  <c r="F90" i="33"/>
  <c r="E90" i="33"/>
  <c r="D90" i="33"/>
  <c r="C90" i="33"/>
  <c r="M89" i="33"/>
  <c r="L89" i="33"/>
  <c r="K89" i="33"/>
  <c r="J89" i="33"/>
  <c r="I89" i="33"/>
  <c r="H89" i="33"/>
  <c r="G89" i="33"/>
  <c r="F89" i="33"/>
  <c r="E89" i="33"/>
  <c r="D89" i="33"/>
  <c r="C89" i="33"/>
  <c r="M88" i="33"/>
  <c r="L88" i="33"/>
  <c r="K88" i="33"/>
  <c r="J88" i="33"/>
  <c r="I88" i="33"/>
  <c r="H88" i="33"/>
  <c r="G88" i="33"/>
  <c r="F88" i="33"/>
  <c r="E88" i="33"/>
  <c r="D88" i="33"/>
  <c r="C88" i="33"/>
  <c r="M87" i="33"/>
  <c r="L87" i="33"/>
  <c r="K87" i="33"/>
  <c r="J87" i="33"/>
  <c r="I87" i="33"/>
  <c r="H87" i="33"/>
  <c r="G87" i="33"/>
  <c r="F87" i="33"/>
  <c r="E87" i="33"/>
  <c r="D87" i="33"/>
  <c r="C87" i="33"/>
  <c r="M86" i="33"/>
  <c r="L86" i="33"/>
  <c r="K86" i="33"/>
  <c r="J86" i="33"/>
  <c r="I86" i="33"/>
  <c r="H86" i="33"/>
  <c r="G86" i="33"/>
  <c r="F86" i="33"/>
  <c r="E86" i="33"/>
  <c r="D86" i="33"/>
  <c r="C86" i="33"/>
  <c r="M85" i="33"/>
  <c r="L85" i="33"/>
  <c r="K85" i="33"/>
  <c r="J85" i="33"/>
  <c r="I85" i="33"/>
  <c r="H85" i="33"/>
  <c r="G85" i="33"/>
  <c r="F85" i="33"/>
  <c r="E85" i="33"/>
  <c r="D85" i="33"/>
  <c r="C85" i="33"/>
  <c r="M84" i="33"/>
  <c r="L84" i="33"/>
  <c r="K84" i="33"/>
  <c r="J84" i="33"/>
  <c r="I84" i="33"/>
  <c r="H84" i="33"/>
  <c r="G84" i="33"/>
  <c r="F84" i="33"/>
  <c r="E84" i="33"/>
  <c r="D84" i="33"/>
  <c r="C84" i="33"/>
  <c r="M83" i="33"/>
  <c r="L83" i="33"/>
  <c r="K83" i="33"/>
  <c r="J83" i="33"/>
  <c r="I83" i="33"/>
  <c r="H83" i="33"/>
  <c r="G83" i="33"/>
  <c r="F83" i="33"/>
  <c r="E83" i="33"/>
  <c r="D83" i="33"/>
  <c r="C83" i="33"/>
  <c r="M82" i="33"/>
  <c r="L82" i="33"/>
  <c r="K82" i="33"/>
  <c r="J82" i="33"/>
  <c r="I82" i="33"/>
  <c r="H82" i="33"/>
  <c r="G82" i="33"/>
  <c r="F82" i="33"/>
  <c r="E82" i="33"/>
  <c r="D82" i="33"/>
  <c r="C82" i="33"/>
  <c r="M81" i="33"/>
  <c r="L81" i="33"/>
  <c r="K81" i="33"/>
  <c r="J81" i="33"/>
  <c r="I81" i="33"/>
  <c r="H81" i="33"/>
  <c r="G81" i="33"/>
  <c r="F81" i="33"/>
  <c r="E81" i="33"/>
  <c r="D81" i="33"/>
  <c r="C81" i="33"/>
  <c r="M80" i="33"/>
  <c r="L80" i="33"/>
  <c r="K80" i="33"/>
  <c r="J80" i="33"/>
  <c r="I80" i="33"/>
  <c r="H80" i="33"/>
  <c r="G80" i="33"/>
  <c r="F80" i="33"/>
  <c r="E80" i="33"/>
  <c r="D80" i="33"/>
  <c r="C80" i="33"/>
  <c r="M79" i="33"/>
  <c r="L79" i="33"/>
  <c r="K79" i="33"/>
  <c r="J79" i="33"/>
  <c r="I79" i="33"/>
  <c r="H79" i="33"/>
  <c r="G79" i="33"/>
  <c r="F79" i="33"/>
  <c r="E79" i="33"/>
  <c r="D79" i="33"/>
  <c r="C79" i="33"/>
  <c r="M78" i="33"/>
  <c r="L78" i="33"/>
  <c r="K78" i="33"/>
  <c r="J78" i="33"/>
  <c r="I78" i="33"/>
  <c r="H78" i="33"/>
  <c r="G78" i="33"/>
  <c r="F78" i="33"/>
  <c r="E78" i="33"/>
  <c r="D78" i="33"/>
  <c r="C78" i="33"/>
  <c r="M77" i="33"/>
  <c r="L77" i="33"/>
  <c r="K77" i="33"/>
  <c r="J77" i="33"/>
  <c r="I77" i="33"/>
  <c r="H77" i="33"/>
  <c r="G77" i="33"/>
  <c r="F77" i="33"/>
  <c r="E77" i="33"/>
  <c r="D77" i="33"/>
  <c r="C77" i="33"/>
  <c r="M76" i="33"/>
  <c r="L76" i="33"/>
  <c r="K76" i="33"/>
  <c r="J76" i="33"/>
  <c r="I76" i="33"/>
  <c r="H76" i="33"/>
  <c r="G76" i="33"/>
  <c r="F76" i="33"/>
  <c r="E76" i="33"/>
  <c r="D76" i="33"/>
  <c r="C76" i="33"/>
  <c r="M75" i="33"/>
  <c r="L75" i="33"/>
  <c r="K75" i="33"/>
  <c r="J75" i="33"/>
  <c r="I75" i="33"/>
  <c r="H75" i="33"/>
  <c r="G75" i="33"/>
  <c r="F75" i="33"/>
  <c r="E75" i="33"/>
  <c r="D75" i="33"/>
  <c r="C75" i="33"/>
  <c r="M74" i="33"/>
  <c r="L74" i="33"/>
  <c r="K74" i="33"/>
  <c r="J74" i="33"/>
  <c r="I74" i="33"/>
  <c r="H74" i="33"/>
  <c r="G74" i="33"/>
  <c r="F74" i="33"/>
  <c r="E74" i="33"/>
  <c r="D74" i="33"/>
  <c r="C74" i="33"/>
  <c r="M73" i="33"/>
  <c r="L73" i="33"/>
  <c r="K73" i="33"/>
  <c r="J73" i="33"/>
  <c r="I73" i="33"/>
  <c r="H73" i="33"/>
  <c r="G73" i="33"/>
  <c r="F73" i="33"/>
  <c r="E73" i="33"/>
  <c r="D73" i="33"/>
  <c r="C73" i="33"/>
  <c r="M72" i="33"/>
  <c r="L72" i="33"/>
  <c r="K72" i="33"/>
  <c r="J72" i="33"/>
  <c r="I72" i="33"/>
  <c r="H72" i="33"/>
  <c r="G72" i="33"/>
  <c r="F72" i="33"/>
  <c r="E72" i="33"/>
  <c r="D72" i="33"/>
  <c r="C72" i="33"/>
  <c r="M71" i="33"/>
  <c r="L71" i="33"/>
  <c r="K71" i="33"/>
  <c r="J71" i="33"/>
  <c r="I71" i="33"/>
  <c r="H71" i="33"/>
  <c r="G71" i="33"/>
  <c r="F71" i="33"/>
  <c r="E71" i="33"/>
  <c r="D71" i="33"/>
  <c r="C71" i="33"/>
  <c r="M70" i="33"/>
  <c r="L70" i="33"/>
  <c r="K70" i="33"/>
  <c r="J70" i="33"/>
  <c r="I70" i="33"/>
  <c r="H70" i="33"/>
  <c r="G70" i="33"/>
  <c r="F70" i="33"/>
  <c r="E70" i="33"/>
  <c r="D70" i="33"/>
  <c r="C70" i="33"/>
  <c r="M69" i="33"/>
  <c r="L69" i="33"/>
  <c r="K69" i="33"/>
  <c r="J69" i="33"/>
  <c r="I69" i="33"/>
  <c r="H69" i="33"/>
  <c r="G69" i="33"/>
  <c r="F69" i="33"/>
  <c r="E69" i="33"/>
  <c r="D69" i="33"/>
  <c r="C69" i="33"/>
  <c r="M68" i="33"/>
  <c r="L68" i="33"/>
  <c r="K68" i="33"/>
  <c r="J68" i="33"/>
  <c r="I68" i="33"/>
  <c r="H68" i="33"/>
  <c r="G68" i="33"/>
  <c r="F68" i="33"/>
  <c r="E68" i="33"/>
  <c r="D68" i="33"/>
  <c r="C68" i="33"/>
  <c r="M67" i="33"/>
  <c r="L67" i="33"/>
  <c r="K67" i="33"/>
  <c r="J67" i="33"/>
  <c r="I67" i="33"/>
  <c r="H67" i="33"/>
  <c r="G67" i="33"/>
  <c r="F67" i="33"/>
  <c r="E67" i="33"/>
  <c r="D67" i="33"/>
  <c r="C67" i="33"/>
  <c r="M66" i="33"/>
  <c r="L66" i="33"/>
  <c r="K66" i="33"/>
  <c r="J66" i="33"/>
  <c r="I66" i="33"/>
  <c r="H66" i="33"/>
  <c r="G66" i="33"/>
  <c r="F66" i="33"/>
  <c r="E66" i="33"/>
  <c r="D66" i="33"/>
  <c r="C66" i="33"/>
  <c r="M65" i="33"/>
  <c r="L65" i="33"/>
  <c r="K65" i="33"/>
  <c r="J65" i="33"/>
  <c r="I65" i="33"/>
  <c r="H65" i="33"/>
  <c r="G65" i="33"/>
  <c r="F65" i="33"/>
  <c r="E65" i="33"/>
  <c r="D65" i="33"/>
  <c r="C65" i="33"/>
  <c r="M64" i="33"/>
  <c r="L64" i="33"/>
  <c r="K64" i="33"/>
  <c r="J64" i="33"/>
  <c r="I64" i="33"/>
  <c r="H64" i="33"/>
  <c r="G64" i="33"/>
  <c r="F64" i="33"/>
  <c r="E64" i="33"/>
  <c r="D64" i="33"/>
  <c r="C64" i="33"/>
  <c r="M63" i="33"/>
  <c r="L63" i="33"/>
  <c r="K63" i="33"/>
  <c r="J63" i="33"/>
  <c r="I63" i="33"/>
  <c r="H63" i="33"/>
  <c r="G63" i="33"/>
  <c r="F63" i="33"/>
  <c r="E63" i="33"/>
  <c r="D63" i="33"/>
  <c r="C63" i="33"/>
  <c r="M62" i="33"/>
  <c r="L62" i="33"/>
  <c r="K62" i="33"/>
  <c r="J62" i="33"/>
  <c r="I62" i="33"/>
  <c r="H62" i="33"/>
  <c r="G62" i="33"/>
  <c r="F62" i="33"/>
  <c r="E62" i="33"/>
  <c r="D62" i="33"/>
  <c r="C62" i="33"/>
  <c r="M61" i="33"/>
  <c r="L61" i="33"/>
  <c r="K61" i="33"/>
  <c r="J61" i="33"/>
  <c r="I61" i="33"/>
  <c r="H61" i="33"/>
  <c r="G61" i="33"/>
  <c r="F61" i="33"/>
  <c r="E61" i="33"/>
  <c r="D61" i="33"/>
  <c r="C61" i="33"/>
  <c r="M60" i="33"/>
  <c r="L60" i="33"/>
  <c r="K60" i="33"/>
  <c r="J60" i="33"/>
  <c r="I60" i="33"/>
  <c r="H60" i="33"/>
  <c r="G60" i="33"/>
  <c r="F60" i="33"/>
  <c r="E60" i="33"/>
  <c r="D60" i="33"/>
  <c r="C60" i="33"/>
  <c r="M59" i="33"/>
  <c r="L59" i="33"/>
  <c r="K59" i="33"/>
  <c r="J59" i="33"/>
  <c r="I59" i="33"/>
  <c r="H59" i="33"/>
  <c r="G59" i="33"/>
  <c r="F59" i="33"/>
  <c r="E59" i="33"/>
  <c r="D59" i="33"/>
  <c r="C59" i="33"/>
  <c r="M58" i="33"/>
  <c r="L58" i="33"/>
  <c r="K58" i="33"/>
  <c r="J58" i="33"/>
  <c r="I58" i="33"/>
  <c r="H58" i="33"/>
  <c r="G58" i="33"/>
  <c r="F58" i="33"/>
  <c r="E58" i="33"/>
  <c r="D58" i="33"/>
  <c r="C58" i="33"/>
  <c r="M57" i="33"/>
  <c r="L57" i="33"/>
  <c r="K57" i="33"/>
  <c r="J57" i="33"/>
  <c r="I57" i="33"/>
  <c r="H57" i="33"/>
  <c r="G57" i="33"/>
  <c r="F57" i="33"/>
  <c r="E57" i="33"/>
  <c r="D57" i="33"/>
  <c r="C57" i="33"/>
  <c r="M56" i="33"/>
  <c r="L56" i="33"/>
  <c r="K56" i="33"/>
  <c r="J56" i="33"/>
  <c r="I56" i="33"/>
  <c r="H56" i="33"/>
  <c r="G56" i="33"/>
  <c r="F56" i="33"/>
  <c r="E56" i="33"/>
  <c r="D56" i="33"/>
  <c r="C56" i="33"/>
  <c r="M55" i="33"/>
  <c r="L55" i="33"/>
  <c r="K55" i="33"/>
  <c r="J55" i="33"/>
  <c r="I55" i="33"/>
  <c r="H55" i="33"/>
  <c r="G55" i="33"/>
  <c r="F55" i="33"/>
  <c r="E55" i="33"/>
  <c r="D55" i="33"/>
  <c r="C55" i="33"/>
  <c r="M54" i="33"/>
  <c r="L54" i="33"/>
  <c r="K54" i="33"/>
  <c r="J54" i="33"/>
  <c r="I54" i="33"/>
  <c r="H54" i="33"/>
  <c r="G54" i="33"/>
  <c r="F54" i="33"/>
  <c r="E54" i="33"/>
  <c r="D54" i="33"/>
  <c r="C54" i="33"/>
  <c r="M53" i="33"/>
  <c r="L53" i="33"/>
  <c r="K53" i="33"/>
  <c r="J53" i="33"/>
  <c r="I53" i="33"/>
  <c r="H53" i="33"/>
  <c r="G53" i="33"/>
  <c r="F53" i="33"/>
  <c r="E53" i="33"/>
  <c r="D53" i="33"/>
  <c r="C53" i="33"/>
  <c r="F40" i="33"/>
  <c r="E40" i="33"/>
  <c r="D40" i="33"/>
  <c r="C40" i="33"/>
  <c r="F39" i="33"/>
  <c r="E39" i="33"/>
  <c r="D39" i="33"/>
  <c r="C39" i="33"/>
  <c r="F38" i="33"/>
  <c r="E38" i="33"/>
  <c r="D38" i="33"/>
  <c r="C38" i="33"/>
  <c r="F37" i="33"/>
  <c r="E37" i="33"/>
  <c r="D37" i="33"/>
  <c r="C37" i="33"/>
  <c r="F36" i="33"/>
  <c r="E36" i="33"/>
  <c r="D36" i="33"/>
  <c r="C36" i="33"/>
  <c r="F35" i="33"/>
  <c r="E35" i="33"/>
  <c r="D35" i="33"/>
  <c r="C35" i="33"/>
  <c r="F34" i="33"/>
  <c r="E34" i="33"/>
  <c r="D34" i="33"/>
  <c r="C34" i="33"/>
  <c r="F33" i="33"/>
  <c r="E33" i="33"/>
  <c r="D33" i="33"/>
  <c r="C33" i="33"/>
  <c r="F32" i="33"/>
  <c r="E32" i="33"/>
  <c r="D32" i="33"/>
  <c r="C32" i="33"/>
  <c r="F31" i="33"/>
  <c r="E31" i="33"/>
  <c r="D31" i="33"/>
  <c r="C31" i="33"/>
  <c r="F30" i="33"/>
  <c r="E30" i="33"/>
  <c r="D30" i="33"/>
  <c r="C30" i="33"/>
  <c r="F29" i="33"/>
  <c r="E29" i="33"/>
  <c r="D29" i="33"/>
  <c r="C29" i="33"/>
  <c r="F28" i="33"/>
  <c r="E28" i="33"/>
  <c r="D28" i="33"/>
  <c r="C28" i="33"/>
  <c r="F27" i="33"/>
  <c r="E27" i="33"/>
  <c r="D27" i="33"/>
  <c r="C27" i="33"/>
  <c r="F26" i="33"/>
  <c r="E26" i="33"/>
  <c r="D26" i="33"/>
  <c r="C26" i="33"/>
  <c r="F25" i="33"/>
  <c r="E25" i="33"/>
  <c r="D25" i="33"/>
  <c r="C25" i="33"/>
  <c r="F24" i="33"/>
  <c r="E24" i="33"/>
  <c r="D24" i="33"/>
  <c r="C24" i="33"/>
  <c r="I17" i="33"/>
  <c r="H17" i="33"/>
  <c r="G17" i="33"/>
  <c r="F17" i="33"/>
  <c r="E17" i="33"/>
  <c r="D17" i="33"/>
  <c r="C17" i="33"/>
  <c r="I16" i="33"/>
  <c r="H16" i="33"/>
  <c r="G16" i="33"/>
  <c r="F16" i="33"/>
  <c r="E16" i="33"/>
  <c r="D16" i="33"/>
  <c r="C16" i="33"/>
  <c r="I15" i="33"/>
  <c r="H15" i="33"/>
  <c r="G15" i="33"/>
  <c r="F15" i="33"/>
  <c r="E15" i="33"/>
  <c r="D15" i="33"/>
  <c r="C15" i="33"/>
  <c r="I14" i="33"/>
  <c r="H14" i="33"/>
  <c r="G14" i="33"/>
  <c r="F14" i="33"/>
  <c r="E14" i="33"/>
  <c r="D14" i="33"/>
  <c r="C14" i="33"/>
  <c r="I13" i="33"/>
  <c r="H13" i="33"/>
  <c r="G13" i="33"/>
  <c r="F13" i="33"/>
  <c r="E13" i="33"/>
  <c r="D13" i="33"/>
  <c r="C13" i="33"/>
  <c r="I12" i="33"/>
  <c r="H12" i="33"/>
  <c r="G12" i="33"/>
  <c r="F12" i="33"/>
  <c r="E12" i="33"/>
  <c r="D12" i="33"/>
  <c r="C12" i="33"/>
  <c r="M7" i="33"/>
  <c r="L7" i="33"/>
  <c r="K7" i="33"/>
  <c r="J7" i="33"/>
  <c r="I7" i="33"/>
  <c r="H7" i="33"/>
  <c r="G7" i="33"/>
  <c r="F7" i="33"/>
  <c r="E7" i="33"/>
  <c r="D7" i="33"/>
  <c r="C7" i="33"/>
  <c r="M6" i="33"/>
  <c r="L6" i="33"/>
  <c r="K6" i="33"/>
  <c r="J6" i="33"/>
  <c r="I6" i="33"/>
  <c r="H6" i="33"/>
  <c r="G6" i="33"/>
  <c r="F6" i="33"/>
  <c r="E6" i="33"/>
  <c r="D6" i="33"/>
  <c r="C6" i="33"/>
  <c r="M5" i="33"/>
  <c r="L5" i="33"/>
  <c r="K5" i="33"/>
  <c r="J5" i="33"/>
  <c r="I5" i="33"/>
  <c r="H5" i="33"/>
  <c r="G5" i="33"/>
  <c r="F5" i="33"/>
  <c r="E5" i="33"/>
  <c r="D5" i="33"/>
  <c r="C5" i="33"/>
  <c r="M4" i="33"/>
  <c r="L4" i="33"/>
  <c r="K4" i="33"/>
  <c r="J4" i="33"/>
  <c r="I4" i="33"/>
  <c r="H4" i="33"/>
  <c r="G4" i="33"/>
  <c r="F4" i="33"/>
  <c r="E4" i="33"/>
  <c r="D4" i="33"/>
  <c r="C4" i="33"/>
  <c r="M3" i="33"/>
  <c r="L3" i="33"/>
  <c r="K3" i="33"/>
  <c r="J3" i="33"/>
  <c r="I3" i="33"/>
  <c r="H3" i="33"/>
  <c r="G3" i="33"/>
  <c r="F3" i="33"/>
  <c r="E3" i="33"/>
  <c r="D3" i="33"/>
  <c r="C3" i="33"/>
  <c r="J116" i="32"/>
  <c r="I116" i="32"/>
  <c r="H116" i="32"/>
  <c r="G116" i="32"/>
  <c r="F116" i="32"/>
  <c r="E116" i="32"/>
  <c r="D116" i="32"/>
  <c r="C116" i="32"/>
  <c r="J115" i="32"/>
  <c r="I115" i="32"/>
  <c r="H115" i="32"/>
  <c r="G115" i="32"/>
  <c r="F115" i="32"/>
  <c r="E115" i="32"/>
  <c r="D115" i="32"/>
  <c r="C115" i="32"/>
  <c r="J114" i="32"/>
  <c r="I114" i="32"/>
  <c r="H114" i="32"/>
  <c r="G114" i="32"/>
  <c r="F114" i="32"/>
  <c r="E114" i="32"/>
  <c r="D114" i="32"/>
  <c r="C114" i="32"/>
  <c r="J113" i="32"/>
  <c r="I113" i="32"/>
  <c r="H113" i="32"/>
  <c r="G113" i="32"/>
  <c r="F113" i="32"/>
  <c r="E113" i="32"/>
  <c r="D113" i="32"/>
  <c r="C113" i="32"/>
  <c r="M99" i="32"/>
  <c r="L99" i="32"/>
  <c r="K99" i="32"/>
  <c r="J99" i="32"/>
  <c r="I99" i="32"/>
  <c r="H99" i="32"/>
  <c r="G99" i="32"/>
  <c r="F99" i="32"/>
  <c r="E99" i="32"/>
  <c r="D99" i="32"/>
  <c r="C99" i="32"/>
  <c r="M98" i="32"/>
  <c r="L98" i="32"/>
  <c r="K98" i="32"/>
  <c r="J98" i="32"/>
  <c r="I98" i="32"/>
  <c r="H98" i="32"/>
  <c r="G98" i="32"/>
  <c r="F98" i="32"/>
  <c r="E98" i="32"/>
  <c r="D98" i="32"/>
  <c r="C98" i="32"/>
  <c r="M97" i="32"/>
  <c r="L97" i="32"/>
  <c r="K97" i="32"/>
  <c r="J97" i="32"/>
  <c r="I97" i="32"/>
  <c r="H97" i="32"/>
  <c r="G97" i="32"/>
  <c r="F97" i="32"/>
  <c r="E97" i="32"/>
  <c r="D97" i="32"/>
  <c r="C97" i="32"/>
  <c r="M96" i="32"/>
  <c r="L96" i="32"/>
  <c r="K96" i="32"/>
  <c r="J96" i="32"/>
  <c r="I96" i="32"/>
  <c r="H96" i="32"/>
  <c r="G96" i="32"/>
  <c r="F96" i="32"/>
  <c r="E96" i="32"/>
  <c r="D96" i="32"/>
  <c r="C96" i="32"/>
  <c r="M95" i="32"/>
  <c r="L95" i="32"/>
  <c r="K95" i="32"/>
  <c r="J95" i="32"/>
  <c r="I95" i="32"/>
  <c r="H95" i="32"/>
  <c r="G95" i="32"/>
  <c r="F95" i="32"/>
  <c r="E95" i="32"/>
  <c r="D95" i="32"/>
  <c r="C95" i="32"/>
  <c r="M94" i="32"/>
  <c r="L94" i="32"/>
  <c r="K94" i="32"/>
  <c r="J94" i="32"/>
  <c r="I94" i="32"/>
  <c r="H94" i="32"/>
  <c r="G94" i="32"/>
  <c r="F94" i="32"/>
  <c r="E94" i="32"/>
  <c r="D94" i="32"/>
  <c r="C94" i="32"/>
  <c r="M93" i="32"/>
  <c r="L93" i="32"/>
  <c r="K93" i="32"/>
  <c r="J93" i="32"/>
  <c r="I93" i="32"/>
  <c r="H93" i="32"/>
  <c r="G93" i="32"/>
  <c r="F93" i="32"/>
  <c r="E93" i="32"/>
  <c r="D93" i="32"/>
  <c r="C93" i="32"/>
  <c r="M92" i="32"/>
  <c r="L92" i="32"/>
  <c r="K92" i="32"/>
  <c r="J92" i="32"/>
  <c r="I92" i="32"/>
  <c r="H92" i="32"/>
  <c r="G92" i="32"/>
  <c r="F92" i="32"/>
  <c r="E92" i="32"/>
  <c r="D92" i="32"/>
  <c r="C92" i="32"/>
  <c r="M91" i="32"/>
  <c r="L91" i="32"/>
  <c r="K91" i="32"/>
  <c r="J91" i="32"/>
  <c r="I91" i="32"/>
  <c r="H91" i="32"/>
  <c r="G91" i="32"/>
  <c r="F91" i="32"/>
  <c r="E91" i="32"/>
  <c r="D91" i="32"/>
  <c r="C91" i="32"/>
  <c r="M90" i="32"/>
  <c r="L90" i="32"/>
  <c r="K90" i="32"/>
  <c r="J90" i="32"/>
  <c r="I90" i="32"/>
  <c r="H90" i="32"/>
  <c r="G90" i="32"/>
  <c r="F90" i="32"/>
  <c r="E90" i="32"/>
  <c r="D90" i="32"/>
  <c r="C90" i="32"/>
  <c r="M89" i="32"/>
  <c r="L89" i="32"/>
  <c r="K89" i="32"/>
  <c r="J89" i="32"/>
  <c r="I89" i="32"/>
  <c r="H89" i="32"/>
  <c r="G89" i="32"/>
  <c r="F89" i="32"/>
  <c r="E89" i="32"/>
  <c r="D89" i="32"/>
  <c r="C89" i="32"/>
  <c r="M88" i="32"/>
  <c r="L88" i="32"/>
  <c r="K88" i="32"/>
  <c r="J88" i="32"/>
  <c r="I88" i="32"/>
  <c r="H88" i="32"/>
  <c r="G88" i="32"/>
  <c r="F88" i="32"/>
  <c r="E88" i="32"/>
  <c r="D88" i="32"/>
  <c r="C88" i="32"/>
  <c r="M87" i="32"/>
  <c r="L87" i="32"/>
  <c r="K87" i="32"/>
  <c r="J87" i="32"/>
  <c r="I87" i="32"/>
  <c r="H87" i="32"/>
  <c r="G87" i="32"/>
  <c r="F87" i="32"/>
  <c r="E87" i="32"/>
  <c r="D87" i="32"/>
  <c r="C87" i="32"/>
  <c r="M86" i="32"/>
  <c r="L86" i="32"/>
  <c r="K86" i="32"/>
  <c r="J86" i="32"/>
  <c r="I86" i="32"/>
  <c r="H86" i="32"/>
  <c r="G86" i="32"/>
  <c r="F86" i="32"/>
  <c r="E86" i="32"/>
  <c r="D86" i="32"/>
  <c r="C86" i="32"/>
  <c r="M85" i="32"/>
  <c r="L85" i="32"/>
  <c r="K85" i="32"/>
  <c r="J85" i="32"/>
  <c r="I85" i="32"/>
  <c r="H85" i="32"/>
  <c r="G85" i="32"/>
  <c r="F85" i="32"/>
  <c r="E85" i="32"/>
  <c r="D85" i="32"/>
  <c r="C85" i="32"/>
  <c r="M84" i="32"/>
  <c r="L84" i="32"/>
  <c r="K84" i="32"/>
  <c r="J84" i="32"/>
  <c r="I84" i="32"/>
  <c r="H84" i="32"/>
  <c r="G84" i="32"/>
  <c r="F84" i="32"/>
  <c r="E84" i="32"/>
  <c r="D84" i="32"/>
  <c r="C84" i="32"/>
  <c r="M83" i="32"/>
  <c r="L83" i="32"/>
  <c r="K83" i="32"/>
  <c r="J83" i="32"/>
  <c r="I83" i="32"/>
  <c r="H83" i="32"/>
  <c r="G83" i="32"/>
  <c r="F83" i="32"/>
  <c r="E83" i="32"/>
  <c r="D83" i="32"/>
  <c r="C83" i="32"/>
  <c r="M82" i="32"/>
  <c r="L82" i="32"/>
  <c r="K82" i="32"/>
  <c r="J82" i="32"/>
  <c r="I82" i="32"/>
  <c r="H82" i="32"/>
  <c r="G82" i="32"/>
  <c r="F82" i="32"/>
  <c r="E82" i="32"/>
  <c r="D82" i="32"/>
  <c r="C82" i="32"/>
  <c r="M81" i="32"/>
  <c r="L81" i="32"/>
  <c r="K81" i="32"/>
  <c r="J81" i="32"/>
  <c r="I81" i="32"/>
  <c r="H81" i="32"/>
  <c r="G81" i="32"/>
  <c r="F81" i="32"/>
  <c r="E81" i="32"/>
  <c r="D81" i="32"/>
  <c r="C81" i="32"/>
  <c r="M80" i="32"/>
  <c r="L80" i="32"/>
  <c r="K80" i="32"/>
  <c r="J80" i="32"/>
  <c r="I80" i="32"/>
  <c r="H80" i="32"/>
  <c r="G80" i="32"/>
  <c r="F80" i="32"/>
  <c r="E80" i="32"/>
  <c r="D80" i="32"/>
  <c r="C80" i="32"/>
  <c r="M79" i="32"/>
  <c r="L79" i="32"/>
  <c r="K79" i="32"/>
  <c r="J79" i="32"/>
  <c r="I79" i="32"/>
  <c r="H79" i="32"/>
  <c r="G79" i="32"/>
  <c r="F79" i="32"/>
  <c r="E79" i="32"/>
  <c r="D79" i="32"/>
  <c r="C79" i="32"/>
  <c r="M78" i="32"/>
  <c r="L78" i="32"/>
  <c r="K78" i="32"/>
  <c r="J78" i="32"/>
  <c r="I78" i="32"/>
  <c r="H78" i="32"/>
  <c r="G78" i="32"/>
  <c r="F78" i="32"/>
  <c r="E78" i="32"/>
  <c r="D78" i="32"/>
  <c r="C78" i="32"/>
  <c r="M77" i="32"/>
  <c r="L77" i="32"/>
  <c r="K77" i="32"/>
  <c r="J77" i="32"/>
  <c r="I77" i="32"/>
  <c r="H77" i="32"/>
  <c r="G77" i="32"/>
  <c r="F77" i="32"/>
  <c r="E77" i="32"/>
  <c r="D77" i="32"/>
  <c r="C77" i="32"/>
  <c r="M76" i="32"/>
  <c r="L76" i="32"/>
  <c r="K76" i="32"/>
  <c r="J76" i="32"/>
  <c r="I76" i="32"/>
  <c r="H76" i="32"/>
  <c r="G76" i="32"/>
  <c r="F76" i="32"/>
  <c r="E76" i="32"/>
  <c r="D76" i="32"/>
  <c r="C76" i="32"/>
  <c r="M75" i="32"/>
  <c r="L75" i="32"/>
  <c r="K75" i="32"/>
  <c r="J75" i="32"/>
  <c r="I75" i="32"/>
  <c r="H75" i="32"/>
  <c r="G75" i="32"/>
  <c r="F75" i="32"/>
  <c r="E75" i="32"/>
  <c r="D75" i="32"/>
  <c r="C75" i="32"/>
  <c r="M74" i="32"/>
  <c r="L74" i="32"/>
  <c r="K74" i="32"/>
  <c r="J74" i="32"/>
  <c r="I74" i="32"/>
  <c r="H74" i="32"/>
  <c r="G74" i="32"/>
  <c r="F74" i="32"/>
  <c r="E74" i="32"/>
  <c r="D74" i="32"/>
  <c r="C74" i="32"/>
  <c r="M73" i="32"/>
  <c r="L73" i="32"/>
  <c r="K73" i="32"/>
  <c r="J73" i="32"/>
  <c r="I73" i="32"/>
  <c r="H73" i="32"/>
  <c r="G73" i="32"/>
  <c r="F73" i="32"/>
  <c r="E73" i="32"/>
  <c r="D73" i="32"/>
  <c r="C73" i="32"/>
  <c r="M72" i="32"/>
  <c r="L72" i="32"/>
  <c r="K72" i="32"/>
  <c r="J72" i="32"/>
  <c r="I72" i="32"/>
  <c r="H72" i="32"/>
  <c r="G72" i="32"/>
  <c r="F72" i="32"/>
  <c r="E72" i="32"/>
  <c r="D72" i="32"/>
  <c r="C72" i="32"/>
  <c r="M71" i="32"/>
  <c r="L71" i="32"/>
  <c r="K71" i="32"/>
  <c r="J71" i="32"/>
  <c r="I71" i="32"/>
  <c r="H71" i="32"/>
  <c r="G71" i="32"/>
  <c r="F71" i="32"/>
  <c r="E71" i="32"/>
  <c r="D71" i="32"/>
  <c r="C71" i="32"/>
  <c r="M70" i="32"/>
  <c r="L70" i="32"/>
  <c r="K70" i="32"/>
  <c r="J70" i="32"/>
  <c r="I70" i="32"/>
  <c r="H70" i="32"/>
  <c r="G70" i="32"/>
  <c r="F70" i="32"/>
  <c r="E70" i="32"/>
  <c r="D70" i="32"/>
  <c r="C70" i="32"/>
  <c r="M69" i="32"/>
  <c r="L69" i="32"/>
  <c r="K69" i="32"/>
  <c r="J69" i="32"/>
  <c r="I69" i="32"/>
  <c r="H69" i="32"/>
  <c r="G69" i="32"/>
  <c r="F69" i="32"/>
  <c r="E69" i="32"/>
  <c r="D69" i="32"/>
  <c r="C69" i="32"/>
  <c r="M68" i="32"/>
  <c r="L68" i="32"/>
  <c r="K68" i="32"/>
  <c r="J68" i="32"/>
  <c r="I68" i="32"/>
  <c r="H68" i="32"/>
  <c r="G68" i="32"/>
  <c r="F68" i="32"/>
  <c r="E68" i="32"/>
  <c r="D68" i="32"/>
  <c r="C68" i="32"/>
  <c r="M67" i="32"/>
  <c r="L67" i="32"/>
  <c r="K67" i="32"/>
  <c r="J67" i="32"/>
  <c r="I67" i="32"/>
  <c r="H67" i="32"/>
  <c r="G67" i="32"/>
  <c r="F67" i="32"/>
  <c r="E67" i="32"/>
  <c r="D67" i="32"/>
  <c r="C67" i="32"/>
  <c r="M66" i="32"/>
  <c r="L66" i="32"/>
  <c r="K66" i="32"/>
  <c r="J66" i="32"/>
  <c r="I66" i="32"/>
  <c r="H66" i="32"/>
  <c r="G66" i="32"/>
  <c r="F66" i="32"/>
  <c r="E66" i="32"/>
  <c r="D66" i="32"/>
  <c r="C66" i="32"/>
  <c r="M65" i="32"/>
  <c r="L65" i="32"/>
  <c r="K65" i="32"/>
  <c r="J65" i="32"/>
  <c r="I65" i="32"/>
  <c r="H65" i="32"/>
  <c r="G65" i="32"/>
  <c r="F65" i="32"/>
  <c r="E65" i="32"/>
  <c r="D65" i="32"/>
  <c r="C65" i="32"/>
  <c r="M64" i="32"/>
  <c r="L64" i="32"/>
  <c r="K64" i="32"/>
  <c r="J64" i="32"/>
  <c r="I64" i="32"/>
  <c r="H64" i="32"/>
  <c r="G64" i="32"/>
  <c r="F64" i="32"/>
  <c r="E64" i="32"/>
  <c r="D64" i="32"/>
  <c r="C64" i="32"/>
  <c r="M63" i="32"/>
  <c r="L63" i="32"/>
  <c r="K63" i="32"/>
  <c r="J63" i="32"/>
  <c r="I63" i="32"/>
  <c r="H63" i="32"/>
  <c r="G63" i="32"/>
  <c r="F63" i="32"/>
  <c r="E63" i="32"/>
  <c r="D63" i="32"/>
  <c r="C63" i="32"/>
  <c r="M62" i="32"/>
  <c r="L62" i="32"/>
  <c r="K62" i="32"/>
  <c r="J62" i="32"/>
  <c r="I62" i="32"/>
  <c r="H62" i="32"/>
  <c r="G62" i="32"/>
  <c r="F62" i="32"/>
  <c r="E62" i="32"/>
  <c r="D62" i="32"/>
  <c r="C62" i="32"/>
  <c r="M61" i="32"/>
  <c r="L61" i="32"/>
  <c r="K61" i="32"/>
  <c r="J61" i="32"/>
  <c r="I61" i="32"/>
  <c r="H61" i="32"/>
  <c r="G61" i="32"/>
  <c r="F61" i="32"/>
  <c r="E61" i="32"/>
  <c r="D61" i="32"/>
  <c r="C61" i="32"/>
  <c r="M60" i="32"/>
  <c r="L60" i="32"/>
  <c r="K60" i="32"/>
  <c r="J60" i="32"/>
  <c r="I60" i="32"/>
  <c r="H60" i="32"/>
  <c r="G60" i="32"/>
  <c r="F60" i="32"/>
  <c r="E60" i="32"/>
  <c r="D60" i="32"/>
  <c r="C60" i="32"/>
  <c r="M59" i="32"/>
  <c r="L59" i="32"/>
  <c r="K59" i="32"/>
  <c r="J59" i="32"/>
  <c r="I59" i="32"/>
  <c r="H59" i="32"/>
  <c r="G59" i="32"/>
  <c r="F59" i="32"/>
  <c r="E59" i="32"/>
  <c r="D59" i="32"/>
  <c r="C59" i="32"/>
  <c r="M58" i="32"/>
  <c r="L58" i="32"/>
  <c r="K58" i="32"/>
  <c r="J58" i="32"/>
  <c r="I58" i="32"/>
  <c r="H58" i="32"/>
  <c r="G58" i="32"/>
  <c r="F58" i="32"/>
  <c r="E58" i="32"/>
  <c r="D58" i="32"/>
  <c r="C58" i="32"/>
  <c r="M57" i="32"/>
  <c r="L57" i="32"/>
  <c r="K57" i="32"/>
  <c r="J57" i="32"/>
  <c r="I57" i="32"/>
  <c r="H57" i="32"/>
  <c r="G57" i="32"/>
  <c r="F57" i="32"/>
  <c r="E57" i="32"/>
  <c r="D57" i="32"/>
  <c r="C57" i="32"/>
  <c r="M56" i="32"/>
  <c r="L56" i="32"/>
  <c r="K56" i="32"/>
  <c r="J56" i="32"/>
  <c r="I56" i="32"/>
  <c r="H56" i="32"/>
  <c r="G56" i="32"/>
  <c r="F56" i="32"/>
  <c r="E56" i="32"/>
  <c r="D56" i="32"/>
  <c r="C56" i="32"/>
  <c r="M55" i="32"/>
  <c r="L55" i="32"/>
  <c r="K55" i="32"/>
  <c r="J55" i="32"/>
  <c r="I55" i="32"/>
  <c r="H55" i="32"/>
  <c r="G55" i="32"/>
  <c r="F55" i="32"/>
  <c r="E55" i="32"/>
  <c r="D55" i="32"/>
  <c r="C55" i="32"/>
  <c r="M54" i="32"/>
  <c r="L54" i="32"/>
  <c r="K54" i="32"/>
  <c r="J54" i="32"/>
  <c r="I54" i="32"/>
  <c r="H54" i="32"/>
  <c r="G54" i="32"/>
  <c r="F54" i="32"/>
  <c r="E54" i="32"/>
  <c r="D54" i="32"/>
  <c r="C54" i="32"/>
  <c r="M53" i="32"/>
  <c r="L53" i="32"/>
  <c r="K53" i="32"/>
  <c r="J53" i="32"/>
  <c r="I53" i="32"/>
  <c r="H53" i="32"/>
  <c r="G53" i="32"/>
  <c r="F53" i="32"/>
  <c r="E53" i="32"/>
  <c r="D53" i="32"/>
  <c r="C53" i="32"/>
  <c r="F40" i="32"/>
  <c r="E40" i="32"/>
  <c r="D40" i="32"/>
  <c r="C40" i="32"/>
  <c r="F39" i="32"/>
  <c r="E39" i="32"/>
  <c r="D39" i="32"/>
  <c r="C39" i="32"/>
  <c r="F38" i="32"/>
  <c r="E38" i="32"/>
  <c r="D38" i="32"/>
  <c r="C38" i="32"/>
  <c r="F37" i="32"/>
  <c r="E37" i="32"/>
  <c r="D37" i="32"/>
  <c r="C37" i="32"/>
  <c r="F36" i="32"/>
  <c r="E36" i="32"/>
  <c r="D36" i="32"/>
  <c r="C36" i="32"/>
  <c r="F35" i="32"/>
  <c r="E35" i="32"/>
  <c r="D35" i="32"/>
  <c r="C35" i="32"/>
  <c r="F34" i="32"/>
  <c r="E34" i="32"/>
  <c r="D34" i="32"/>
  <c r="C34" i="32"/>
  <c r="F33" i="32"/>
  <c r="E33" i="32"/>
  <c r="D33" i="32"/>
  <c r="C33" i="32"/>
  <c r="F32" i="32"/>
  <c r="E32" i="32"/>
  <c r="D32" i="32"/>
  <c r="C32" i="32"/>
  <c r="F31" i="32"/>
  <c r="E31" i="32"/>
  <c r="D31" i="32"/>
  <c r="C31" i="32"/>
  <c r="F30" i="32"/>
  <c r="E30" i="32"/>
  <c r="D30" i="32"/>
  <c r="C30" i="32"/>
  <c r="F29" i="32"/>
  <c r="E29" i="32"/>
  <c r="D29" i="32"/>
  <c r="C29" i="32"/>
  <c r="F28" i="32"/>
  <c r="E28" i="32"/>
  <c r="D28" i="32"/>
  <c r="C28" i="32"/>
  <c r="F27" i="32"/>
  <c r="E27" i="32"/>
  <c r="D27" i="32"/>
  <c r="C27" i="32"/>
  <c r="F26" i="32"/>
  <c r="E26" i="32"/>
  <c r="D26" i="32"/>
  <c r="C26" i="32"/>
  <c r="F25" i="32"/>
  <c r="E25" i="32"/>
  <c r="D25" i="32"/>
  <c r="C25" i="32"/>
  <c r="F24" i="32"/>
  <c r="E24" i="32"/>
  <c r="D24" i="32"/>
  <c r="C24" i="32"/>
  <c r="I17" i="32"/>
  <c r="H17" i="32"/>
  <c r="G17" i="32"/>
  <c r="F17" i="32"/>
  <c r="E17" i="32"/>
  <c r="D17" i="32"/>
  <c r="C17" i="32"/>
  <c r="I16" i="32"/>
  <c r="H16" i="32"/>
  <c r="G16" i="32"/>
  <c r="F16" i="32"/>
  <c r="E16" i="32"/>
  <c r="D16" i="32"/>
  <c r="C16" i="32"/>
  <c r="I15" i="32"/>
  <c r="H15" i="32"/>
  <c r="G15" i="32"/>
  <c r="F15" i="32"/>
  <c r="E15" i="32"/>
  <c r="D15" i="32"/>
  <c r="C15" i="32"/>
  <c r="I14" i="32"/>
  <c r="H14" i="32"/>
  <c r="G14" i="32"/>
  <c r="F14" i="32"/>
  <c r="E14" i="32"/>
  <c r="D14" i="32"/>
  <c r="C14" i="32"/>
  <c r="I13" i="32"/>
  <c r="H13" i="32"/>
  <c r="G13" i="32"/>
  <c r="F13" i="32"/>
  <c r="E13" i="32"/>
  <c r="D13" i="32"/>
  <c r="C13" i="32"/>
  <c r="I12" i="32"/>
  <c r="H12" i="32"/>
  <c r="G12" i="32"/>
  <c r="F12" i="32"/>
  <c r="E12" i="32"/>
  <c r="D12" i="32"/>
  <c r="C12" i="32"/>
  <c r="M7" i="32"/>
  <c r="L7" i="32"/>
  <c r="K7" i="32"/>
  <c r="J7" i="32"/>
  <c r="I7" i="32"/>
  <c r="H7" i="32"/>
  <c r="G7" i="32"/>
  <c r="F7" i="32"/>
  <c r="E7" i="32"/>
  <c r="D7" i="32"/>
  <c r="C7" i="32"/>
  <c r="M6" i="32"/>
  <c r="L6" i="32"/>
  <c r="K6" i="32"/>
  <c r="J6" i="32"/>
  <c r="I6" i="32"/>
  <c r="H6" i="32"/>
  <c r="G6" i="32"/>
  <c r="F6" i="32"/>
  <c r="E6" i="32"/>
  <c r="D6" i="32"/>
  <c r="C6" i="32"/>
  <c r="M5" i="32"/>
  <c r="L5" i="32"/>
  <c r="K5" i="32"/>
  <c r="J5" i="32"/>
  <c r="I5" i="32"/>
  <c r="H5" i="32"/>
  <c r="G5" i="32"/>
  <c r="F5" i="32"/>
  <c r="E5" i="32"/>
  <c r="D5" i="32"/>
  <c r="C5" i="32"/>
  <c r="M4" i="32"/>
  <c r="L4" i="32"/>
  <c r="K4" i="32"/>
  <c r="J4" i="32"/>
  <c r="I4" i="32"/>
  <c r="H4" i="32"/>
  <c r="G4" i="32"/>
  <c r="F4" i="32"/>
  <c r="E4" i="32"/>
  <c r="D4" i="32"/>
  <c r="C4" i="32"/>
  <c r="M3" i="32"/>
  <c r="L3" i="32"/>
  <c r="K3" i="32"/>
  <c r="J3" i="32"/>
  <c r="I3" i="32"/>
  <c r="H3" i="32"/>
  <c r="G3" i="32"/>
  <c r="F3" i="32"/>
  <c r="E3" i="32"/>
  <c r="D3" i="32"/>
  <c r="C3" i="32"/>
  <c r="J116" i="31" l="1"/>
  <c r="I116" i="31"/>
  <c r="H116" i="31"/>
  <c r="G116" i="31"/>
  <c r="F116" i="31"/>
  <c r="E116" i="31"/>
  <c r="D116" i="31"/>
  <c r="C116" i="31"/>
  <c r="J115" i="31"/>
  <c r="I115" i="31"/>
  <c r="H115" i="31"/>
  <c r="G115" i="31"/>
  <c r="F115" i="31"/>
  <c r="E115" i="31"/>
  <c r="D115" i="31"/>
  <c r="C115" i="31"/>
  <c r="J114" i="31"/>
  <c r="I114" i="31"/>
  <c r="H114" i="31"/>
  <c r="G114" i="31"/>
  <c r="F114" i="31"/>
  <c r="E114" i="31"/>
  <c r="D114" i="31"/>
  <c r="C114" i="31"/>
  <c r="J113" i="31"/>
  <c r="I113" i="31"/>
  <c r="H113" i="31"/>
  <c r="G113" i="31"/>
  <c r="F113" i="31"/>
  <c r="E113" i="31"/>
  <c r="D113" i="31"/>
  <c r="C113" i="31"/>
  <c r="M99" i="31"/>
  <c r="L99" i="31"/>
  <c r="K99" i="31"/>
  <c r="J99" i="31"/>
  <c r="I99" i="31"/>
  <c r="H99" i="31"/>
  <c r="G99" i="31"/>
  <c r="F99" i="31"/>
  <c r="E99" i="31"/>
  <c r="D99" i="31"/>
  <c r="C99" i="31"/>
  <c r="M98" i="31"/>
  <c r="L98" i="31"/>
  <c r="K98" i="31"/>
  <c r="J98" i="31"/>
  <c r="I98" i="31"/>
  <c r="H98" i="31"/>
  <c r="G98" i="31"/>
  <c r="F98" i="31"/>
  <c r="E98" i="31"/>
  <c r="D98" i="31"/>
  <c r="C98" i="31"/>
  <c r="M97" i="31"/>
  <c r="L97" i="31"/>
  <c r="K97" i="31"/>
  <c r="J97" i="31"/>
  <c r="I97" i="31"/>
  <c r="H97" i="31"/>
  <c r="G97" i="31"/>
  <c r="F97" i="31"/>
  <c r="E97" i="31"/>
  <c r="D97" i="31"/>
  <c r="C97" i="31"/>
  <c r="M96" i="31"/>
  <c r="L96" i="31"/>
  <c r="K96" i="31"/>
  <c r="J96" i="31"/>
  <c r="I96" i="31"/>
  <c r="H96" i="31"/>
  <c r="G96" i="31"/>
  <c r="F96" i="31"/>
  <c r="E96" i="31"/>
  <c r="D96" i="31"/>
  <c r="C96" i="31"/>
  <c r="M95" i="31"/>
  <c r="L95" i="31"/>
  <c r="K95" i="31"/>
  <c r="J95" i="31"/>
  <c r="I95" i="31"/>
  <c r="H95" i="31"/>
  <c r="G95" i="31"/>
  <c r="F95" i="31"/>
  <c r="E95" i="31"/>
  <c r="D95" i="31"/>
  <c r="C95" i="31"/>
  <c r="M94" i="31"/>
  <c r="L94" i="31"/>
  <c r="K94" i="31"/>
  <c r="J94" i="31"/>
  <c r="I94" i="31"/>
  <c r="H94" i="31"/>
  <c r="G94" i="31"/>
  <c r="F94" i="31"/>
  <c r="E94" i="31"/>
  <c r="D94" i="31"/>
  <c r="C94" i="31"/>
  <c r="M93" i="31"/>
  <c r="L93" i="31"/>
  <c r="K93" i="31"/>
  <c r="J93" i="31"/>
  <c r="I93" i="31"/>
  <c r="H93" i="31"/>
  <c r="G93" i="31"/>
  <c r="F93" i="31"/>
  <c r="E93" i="31"/>
  <c r="D93" i="31"/>
  <c r="C93" i="31"/>
  <c r="M92" i="31"/>
  <c r="L92" i="31"/>
  <c r="K92" i="31"/>
  <c r="J92" i="31"/>
  <c r="I92" i="31"/>
  <c r="H92" i="31"/>
  <c r="G92" i="31"/>
  <c r="F92" i="31"/>
  <c r="E92" i="31"/>
  <c r="D92" i="31"/>
  <c r="C92" i="31"/>
  <c r="M91" i="31"/>
  <c r="L91" i="31"/>
  <c r="K91" i="31"/>
  <c r="J91" i="31"/>
  <c r="I91" i="31"/>
  <c r="H91" i="31"/>
  <c r="G91" i="31"/>
  <c r="F91" i="31"/>
  <c r="E91" i="31"/>
  <c r="D91" i="31"/>
  <c r="C91" i="31"/>
  <c r="M90" i="31"/>
  <c r="L90" i="31"/>
  <c r="K90" i="31"/>
  <c r="J90" i="31"/>
  <c r="I90" i="31"/>
  <c r="H90" i="31"/>
  <c r="G90" i="31"/>
  <c r="F90" i="31"/>
  <c r="E90" i="31"/>
  <c r="D90" i="31"/>
  <c r="C90" i="31"/>
  <c r="M89" i="31"/>
  <c r="L89" i="31"/>
  <c r="K89" i="31"/>
  <c r="J89" i="31"/>
  <c r="I89" i="31"/>
  <c r="H89" i="31"/>
  <c r="G89" i="31"/>
  <c r="F89" i="31"/>
  <c r="E89" i="31"/>
  <c r="D89" i="31"/>
  <c r="C89" i="31"/>
  <c r="M88" i="31"/>
  <c r="L88" i="31"/>
  <c r="K88" i="31"/>
  <c r="J88" i="31"/>
  <c r="I88" i="31"/>
  <c r="H88" i="31"/>
  <c r="G88" i="31"/>
  <c r="F88" i="31"/>
  <c r="E88" i="31"/>
  <c r="D88" i="31"/>
  <c r="C88" i="31"/>
  <c r="M87" i="31"/>
  <c r="L87" i="31"/>
  <c r="K87" i="31"/>
  <c r="J87" i="31"/>
  <c r="I87" i="31"/>
  <c r="H87" i="31"/>
  <c r="G87" i="31"/>
  <c r="F87" i="31"/>
  <c r="E87" i="31"/>
  <c r="D87" i="31"/>
  <c r="C87" i="31"/>
  <c r="M86" i="31"/>
  <c r="L86" i="31"/>
  <c r="K86" i="31"/>
  <c r="J86" i="31"/>
  <c r="I86" i="31"/>
  <c r="H86" i="31"/>
  <c r="G86" i="31"/>
  <c r="F86" i="31"/>
  <c r="E86" i="31"/>
  <c r="D86" i="31"/>
  <c r="C86" i="31"/>
  <c r="M85" i="31"/>
  <c r="L85" i="31"/>
  <c r="K85" i="31"/>
  <c r="J85" i="31"/>
  <c r="I85" i="31"/>
  <c r="H85" i="31"/>
  <c r="G85" i="31"/>
  <c r="F85" i="31"/>
  <c r="E85" i="31"/>
  <c r="D85" i="31"/>
  <c r="C85" i="31"/>
  <c r="M84" i="31"/>
  <c r="L84" i="31"/>
  <c r="K84" i="31"/>
  <c r="J84" i="31"/>
  <c r="I84" i="31"/>
  <c r="H84" i="31"/>
  <c r="G84" i="31"/>
  <c r="F84" i="31"/>
  <c r="E84" i="31"/>
  <c r="D84" i="31"/>
  <c r="C84" i="31"/>
  <c r="M83" i="31"/>
  <c r="L83" i="31"/>
  <c r="K83" i="31"/>
  <c r="J83" i="31"/>
  <c r="I83" i="31"/>
  <c r="H83" i="31"/>
  <c r="G83" i="31"/>
  <c r="F83" i="31"/>
  <c r="E83" i="31"/>
  <c r="D83" i="31"/>
  <c r="C83" i="31"/>
  <c r="M82" i="31"/>
  <c r="L82" i="31"/>
  <c r="K82" i="31"/>
  <c r="J82" i="31"/>
  <c r="I82" i="31"/>
  <c r="H82" i="31"/>
  <c r="G82" i="31"/>
  <c r="F82" i="31"/>
  <c r="E82" i="31"/>
  <c r="D82" i="31"/>
  <c r="C82" i="31"/>
  <c r="M81" i="31"/>
  <c r="L81" i="31"/>
  <c r="K81" i="31"/>
  <c r="J81" i="31"/>
  <c r="I81" i="31"/>
  <c r="H81" i="31"/>
  <c r="G81" i="31"/>
  <c r="F81" i="31"/>
  <c r="E81" i="31"/>
  <c r="D81" i="31"/>
  <c r="C81" i="31"/>
  <c r="M80" i="31"/>
  <c r="L80" i="31"/>
  <c r="K80" i="31"/>
  <c r="J80" i="31"/>
  <c r="I80" i="31"/>
  <c r="H80" i="31"/>
  <c r="G80" i="31"/>
  <c r="F80" i="31"/>
  <c r="E80" i="31"/>
  <c r="D80" i="31"/>
  <c r="C80" i="31"/>
  <c r="M79" i="31"/>
  <c r="L79" i="31"/>
  <c r="K79" i="31"/>
  <c r="J79" i="31"/>
  <c r="I79" i="31"/>
  <c r="H79" i="31"/>
  <c r="G79" i="31"/>
  <c r="F79" i="31"/>
  <c r="E79" i="31"/>
  <c r="D79" i="31"/>
  <c r="C79" i="31"/>
  <c r="M78" i="31"/>
  <c r="L78" i="31"/>
  <c r="K78" i="31"/>
  <c r="J78" i="31"/>
  <c r="I78" i="31"/>
  <c r="H78" i="31"/>
  <c r="G78" i="31"/>
  <c r="F78" i="31"/>
  <c r="E78" i="31"/>
  <c r="D78" i="31"/>
  <c r="C78" i="31"/>
  <c r="M77" i="31"/>
  <c r="L77" i="31"/>
  <c r="K77" i="31"/>
  <c r="J77" i="31"/>
  <c r="I77" i="31"/>
  <c r="H77" i="31"/>
  <c r="G77" i="31"/>
  <c r="F77" i="31"/>
  <c r="E77" i="31"/>
  <c r="D77" i="31"/>
  <c r="C77" i="31"/>
  <c r="M76" i="31"/>
  <c r="L76" i="31"/>
  <c r="K76" i="31"/>
  <c r="J76" i="31"/>
  <c r="I76" i="31"/>
  <c r="H76" i="31"/>
  <c r="G76" i="31"/>
  <c r="F76" i="31"/>
  <c r="E76" i="31"/>
  <c r="D76" i="31"/>
  <c r="C76" i="31"/>
  <c r="M75" i="31"/>
  <c r="L75" i="31"/>
  <c r="K75" i="31"/>
  <c r="J75" i="31"/>
  <c r="I75" i="31"/>
  <c r="H75" i="31"/>
  <c r="G75" i="31"/>
  <c r="F75" i="31"/>
  <c r="E75" i="31"/>
  <c r="D75" i="31"/>
  <c r="C75" i="31"/>
  <c r="M74" i="31"/>
  <c r="L74" i="31"/>
  <c r="K74" i="31"/>
  <c r="J74" i="31"/>
  <c r="I74" i="31"/>
  <c r="H74" i="31"/>
  <c r="G74" i="31"/>
  <c r="F74" i="31"/>
  <c r="E74" i="31"/>
  <c r="D74" i="31"/>
  <c r="C74" i="31"/>
  <c r="M73" i="31"/>
  <c r="L73" i="31"/>
  <c r="K73" i="31"/>
  <c r="J73" i="31"/>
  <c r="I73" i="31"/>
  <c r="H73" i="31"/>
  <c r="G73" i="31"/>
  <c r="F73" i="31"/>
  <c r="E73" i="31"/>
  <c r="D73" i="31"/>
  <c r="C73" i="31"/>
  <c r="M72" i="31"/>
  <c r="L72" i="31"/>
  <c r="K72" i="31"/>
  <c r="J72" i="31"/>
  <c r="I72" i="31"/>
  <c r="H72" i="31"/>
  <c r="G72" i="31"/>
  <c r="F72" i="31"/>
  <c r="E72" i="31"/>
  <c r="D72" i="31"/>
  <c r="C72" i="31"/>
  <c r="M71" i="31"/>
  <c r="L71" i="31"/>
  <c r="K71" i="31"/>
  <c r="J71" i="31"/>
  <c r="I71" i="31"/>
  <c r="H71" i="31"/>
  <c r="G71" i="31"/>
  <c r="F71" i="31"/>
  <c r="E71" i="31"/>
  <c r="D71" i="31"/>
  <c r="C71" i="31"/>
  <c r="M70" i="31"/>
  <c r="L70" i="31"/>
  <c r="K70" i="31"/>
  <c r="J70" i="31"/>
  <c r="I70" i="31"/>
  <c r="H70" i="31"/>
  <c r="G70" i="31"/>
  <c r="F70" i="31"/>
  <c r="E70" i="31"/>
  <c r="D70" i="31"/>
  <c r="C70" i="31"/>
  <c r="M69" i="31"/>
  <c r="L69" i="31"/>
  <c r="K69" i="31"/>
  <c r="J69" i="31"/>
  <c r="I69" i="31"/>
  <c r="H69" i="31"/>
  <c r="G69" i="31"/>
  <c r="F69" i="31"/>
  <c r="E69" i="31"/>
  <c r="D69" i="31"/>
  <c r="C69" i="31"/>
  <c r="M68" i="31"/>
  <c r="L68" i="31"/>
  <c r="K68" i="31"/>
  <c r="J68" i="31"/>
  <c r="I68" i="31"/>
  <c r="H68" i="31"/>
  <c r="G68" i="31"/>
  <c r="F68" i="31"/>
  <c r="E68" i="31"/>
  <c r="D68" i="31"/>
  <c r="C68" i="31"/>
  <c r="M67" i="31"/>
  <c r="L67" i="31"/>
  <c r="K67" i="31"/>
  <c r="J67" i="31"/>
  <c r="I67" i="31"/>
  <c r="H67" i="31"/>
  <c r="G67" i="31"/>
  <c r="F67" i="31"/>
  <c r="E67" i="31"/>
  <c r="D67" i="31"/>
  <c r="C67" i="31"/>
  <c r="M66" i="31"/>
  <c r="L66" i="31"/>
  <c r="K66" i="31"/>
  <c r="J66" i="31"/>
  <c r="I66" i="31"/>
  <c r="H66" i="31"/>
  <c r="G66" i="31"/>
  <c r="F66" i="31"/>
  <c r="E66" i="31"/>
  <c r="D66" i="31"/>
  <c r="C66" i="31"/>
  <c r="M65" i="31"/>
  <c r="L65" i="31"/>
  <c r="K65" i="31"/>
  <c r="J65" i="31"/>
  <c r="I65" i="31"/>
  <c r="H65" i="31"/>
  <c r="G65" i="31"/>
  <c r="F65" i="31"/>
  <c r="E65" i="31"/>
  <c r="D65" i="31"/>
  <c r="C65" i="31"/>
  <c r="M64" i="31"/>
  <c r="L64" i="31"/>
  <c r="K64" i="31"/>
  <c r="J64" i="31"/>
  <c r="I64" i="31"/>
  <c r="H64" i="31"/>
  <c r="G64" i="31"/>
  <c r="F64" i="31"/>
  <c r="E64" i="31"/>
  <c r="D64" i="31"/>
  <c r="C64" i="31"/>
  <c r="M63" i="31"/>
  <c r="L63" i="31"/>
  <c r="K63" i="31"/>
  <c r="J63" i="31"/>
  <c r="I63" i="31"/>
  <c r="H63" i="31"/>
  <c r="G63" i="31"/>
  <c r="F63" i="31"/>
  <c r="E63" i="31"/>
  <c r="D63" i="31"/>
  <c r="C63" i="31"/>
  <c r="M62" i="31"/>
  <c r="L62" i="31"/>
  <c r="K62" i="31"/>
  <c r="J62" i="31"/>
  <c r="I62" i="31"/>
  <c r="H62" i="31"/>
  <c r="G62" i="31"/>
  <c r="F62" i="31"/>
  <c r="E62" i="31"/>
  <c r="D62" i="31"/>
  <c r="C62" i="31"/>
  <c r="M61" i="31"/>
  <c r="L61" i="31"/>
  <c r="K61" i="31"/>
  <c r="J61" i="31"/>
  <c r="I61" i="31"/>
  <c r="H61" i="31"/>
  <c r="G61" i="31"/>
  <c r="F61" i="31"/>
  <c r="E61" i="31"/>
  <c r="D61" i="31"/>
  <c r="C61" i="31"/>
  <c r="M60" i="31"/>
  <c r="L60" i="31"/>
  <c r="K60" i="31"/>
  <c r="J60" i="31"/>
  <c r="I60" i="31"/>
  <c r="H60" i="31"/>
  <c r="G60" i="31"/>
  <c r="F60" i="31"/>
  <c r="E60" i="31"/>
  <c r="D60" i="31"/>
  <c r="C60" i="31"/>
  <c r="M59" i="31"/>
  <c r="L59" i="31"/>
  <c r="K59" i="31"/>
  <c r="J59" i="31"/>
  <c r="I59" i="31"/>
  <c r="H59" i="31"/>
  <c r="G59" i="31"/>
  <c r="F59" i="31"/>
  <c r="E59" i="31"/>
  <c r="D59" i="31"/>
  <c r="C59" i="31"/>
  <c r="M58" i="31"/>
  <c r="L58" i="31"/>
  <c r="K58" i="31"/>
  <c r="J58" i="31"/>
  <c r="I58" i="31"/>
  <c r="H58" i="31"/>
  <c r="G58" i="31"/>
  <c r="F58" i="31"/>
  <c r="E58" i="31"/>
  <c r="D58" i="31"/>
  <c r="C58" i="31"/>
  <c r="M57" i="31"/>
  <c r="L57" i="31"/>
  <c r="K57" i="31"/>
  <c r="J57" i="31"/>
  <c r="I57" i="31"/>
  <c r="H57" i="31"/>
  <c r="G57" i="31"/>
  <c r="F57" i="31"/>
  <c r="E57" i="31"/>
  <c r="D57" i="31"/>
  <c r="C57" i="31"/>
  <c r="M56" i="31"/>
  <c r="L56" i="31"/>
  <c r="K56" i="31"/>
  <c r="J56" i="31"/>
  <c r="I56" i="31"/>
  <c r="H56" i="31"/>
  <c r="G56" i="31"/>
  <c r="F56" i="31"/>
  <c r="E56" i="31"/>
  <c r="D56" i="31"/>
  <c r="C56" i="31"/>
  <c r="M55" i="31"/>
  <c r="L55" i="31"/>
  <c r="K55" i="31"/>
  <c r="J55" i="31"/>
  <c r="I55" i="31"/>
  <c r="H55" i="31"/>
  <c r="G55" i="31"/>
  <c r="F55" i="31"/>
  <c r="E55" i="31"/>
  <c r="D55" i="31"/>
  <c r="C55" i="31"/>
  <c r="M54" i="31"/>
  <c r="L54" i="31"/>
  <c r="K54" i="31"/>
  <c r="J54" i="31"/>
  <c r="I54" i="31"/>
  <c r="H54" i="31"/>
  <c r="G54" i="31"/>
  <c r="F54" i="31"/>
  <c r="E54" i="31"/>
  <c r="D54" i="31"/>
  <c r="C54" i="31"/>
  <c r="M53" i="31"/>
  <c r="L53" i="31"/>
  <c r="K53" i="31"/>
  <c r="J53" i="31"/>
  <c r="I53" i="31"/>
  <c r="H53" i="31"/>
  <c r="G53" i="31"/>
  <c r="F53" i="31"/>
  <c r="E53" i="31"/>
  <c r="D53" i="31"/>
  <c r="C53" i="31"/>
  <c r="F40" i="31"/>
  <c r="E40" i="31"/>
  <c r="D40" i="31"/>
  <c r="C40" i="31"/>
  <c r="F39" i="31"/>
  <c r="E39" i="31"/>
  <c r="D39" i="31"/>
  <c r="C39" i="31"/>
  <c r="F38" i="31"/>
  <c r="E38" i="31"/>
  <c r="D38" i="31"/>
  <c r="C38" i="31"/>
  <c r="F37" i="31"/>
  <c r="E37" i="31"/>
  <c r="D37" i="31"/>
  <c r="C37" i="31"/>
  <c r="F36" i="31"/>
  <c r="E36" i="31"/>
  <c r="D36" i="31"/>
  <c r="C36" i="31"/>
  <c r="F35" i="31"/>
  <c r="E35" i="31"/>
  <c r="D35" i="31"/>
  <c r="C35" i="31"/>
  <c r="F34" i="31"/>
  <c r="E34" i="31"/>
  <c r="D34" i="31"/>
  <c r="C34" i="31"/>
  <c r="F33" i="31"/>
  <c r="E33" i="31"/>
  <c r="D33" i="31"/>
  <c r="C33" i="31"/>
  <c r="F32" i="31"/>
  <c r="E32" i="31"/>
  <c r="D32" i="31"/>
  <c r="C32" i="31"/>
  <c r="F31" i="31"/>
  <c r="E31" i="31"/>
  <c r="D31" i="31"/>
  <c r="C31" i="31"/>
  <c r="F30" i="31"/>
  <c r="E30" i="31"/>
  <c r="D30" i="31"/>
  <c r="C30" i="31"/>
  <c r="F29" i="31"/>
  <c r="E29" i="31"/>
  <c r="D29" i="31"/>
  <c r="C29" i="31"/>
  <c r="F28" i="31"/>
  <c r="E28" i="31"/>
  <c r="D28" i="31"/>
  <c r="C28" i="31"/>
  <c r="F27" i="31"/>
  <c r="E27" i="31"/>
  <c r="D27" i="31"/>
  <c r="C27" i="31"/>
  <c r="F26" i="31"/>
  <c r="E26" i="31"/>
  <c r="D26" i="31"/>
  <c r="C26" i="31"/>
  <c r="F25" i="31"/>
  <c r="E25" i="31"/>
  <c r="D25" i="31"/>
  <c r="C25" i="31"/>
  <c r="F24" i="31"/>
  <c r="E24" i="31"/>
  <c r="D24" i="31"/>
  <c r="C24" i="31"/>
  <c r="I17" i="31"/>
  <c r="H17" i="31"/>
  <c r="G17" i="31"/>
  <c r="F17" i="31"/>
  <c r="E17" i="31"/>
  <c r="D17" i="31"/>
  <c r="C17" i="31"/>
  <c r="I16" i="31"/>
  <c r="H16" i="31"/>
  <c r="G16" i="31"/>
  <c r="F16" i="31"/>
  <c r="E16" i="31"/>
  <c r="D16" i="31"/>
  <c r="C16" i="31"/>
  <c r="I15" i="31"/>
  <c r="H15" i="31"/>
  <c r="G15" i="31"/>
  <c r="F15" i="31"/>
  <c r="E15" i="31"/>
  <c r="D15" i="31"/>
  <c r="C15" i="31"/>
  <c r="I14" i="31"/>
  <c r="H14" i="31"/>
  <c r="G14" i="31"/>
  <c r="F14" i="31"/>
  <c r="E14" i="31"/>
  <c r="D14" i="31"/>
  <c r="C14" i="31"/>
  <c r="I13" i="31"/>
  <c r="H13" i="31"/>
  <c r="G13" i="31"/>
  <c r="F13" i="31"/>
  <c r="E13" i="31"/>
  <c r="D13" i="31"/>
  <c r="C13" i="31"/>
  <c r="I12" i="31"/>
  <c r="H12" i="31"/>
  <c r="G12" i="31"/>
  <c r="F12" i="31"/>
  <c r="E12" i="31"/>
  <c r="D12" i="31"/>
  <c r="C12" i="31"/>
  <c r="M7" i="31"/>
  <c r="L7" i="31"/>
  <c r="K7" i="31"/>
  <c r="J7" i="31"/>
  <c r="I7" i="31"/>
  <c r="H7" i="31"/>
  <c r="G7" i="31"/>
  <c r="F7" i="31"/>
  <c r="E7" i="31"/>
  <c r="D7" i="31"/>
  <c r="C7" i="31"/>
  <c r="M6" i="31"/>
  <c r="L6" i="31"/>
  <c r="K6" i="31"/>
  <c r="J6" i="31"/>
  <c r="I6" i="31"/>
  <c r="H6" i="31"/>
  <c r="G6" i="31"/>
  <c r="F6" i="31"/>
  <c r="E6" i="31"/>
  <c r="D6" i="31"/>
  <c r="C6" i="31"/>
  <c r="M5" i="31"/>
  <c r="L5" i="31"/>
  <c r="K5" i="31"/>
  <c r="J5" i="31"/>
  <c r="I5" i="31"/>
  <c r="H5" i="31"/>
  <c r="G5" i="31"/>
  <c r="F5" i="31"/>
  <c r="E5" i="31"/>
  <c r="D5" i="31"/>
  <c r="C5" i="31"/>
  <c r="M4" i="31"/>
  <c r="L4" i="31"/>
  <c r="K4" i="31"/>
  <c r="J4" i="31"/>
  <c r="I4" i="31"/>
  <c r="H4" i="31"/>
  <c r="G4" i="31"/>
  <c r="F4" i="31"/>
  <c r="E4" i="31"/>
  <c r="D4" i="31"/>
  <c r="C4" i="31"/>
  <c r="M3" i="31"/>
  <c r="L3" i="31"/>
  <c r="K3" i="31"/>
  <c r="J3" i="31"/>
  <c r="I3" i="31"/>
  <c r="H3" i="31"/>
  <c r="G3" i="31"/>
  <c r="F3" i="31"/>
  <c r="E3" i="31"/>
  <c r="D3" i="31"/>
  <c r="C3" i="31"/>
  <c r="J116" i="30"/>
  <c r="I116" i="30"/>
  <c r="H116" i="30"/>
  <c r="G116" i="30"/>
  <c r="F116" i="30"/>
  <c r="E116" i="30"/>
  <c r="D116" i="30"/>
  <c r="C116" i="30"/>
  <c r="J115" i="30"/>
  <c r="I115" i="30"/>
  <c r="H115" i="30"/>
  <c r="G115" i="30"/>
  <c r="F115" i="30"/>
  <c r="E115" i="30"/>
  <c r="D115" i="30"/>
  <c r="C115" i="30"/>
  <c r="J114" i="30"/>
  <c r="I114" i="30"/>
  <c r="H114" i="30"/>
  <c r="G114" i="30"/>
  <c r="F114" i="30"/>
  <c r="E114" i="30"/>
  <c r="D114" i="30"/>
  <c r="C114" i="30"/>
  <c r="J113" i="30"/>
  <c r="I113" i="30"/>
  <c r="H113" i="30"/>
  <c r="G113" i="30"/>
  <c r="F113" i="30"/>
  <c r="E113" i="30"/>
  <c r="D113" i="30"/>
  <c r="C113" i="30"/>
  <c r="M99" i="30"/>
  <c r="L99" i="30"/>
  <c r="K99" i="30"/>
  <c r="J99" i="30"/>
  <c r="I99" i="30"/>
  <c r="H99" i="30"/>
  <c r="G99" i="30"/>
  <c r="F99" i="30"/>
  <c r="E99" i="30"/>
  <c r="D99" i="30"/>
  <c r="C99" i="30"/>
  <c r="M98" i="30"/>
  <c r="L98" i="30"/>
  <c r="K98" i="30"/>
  <c r="J98" i="30"/>
  <c r="I98" i="30"/>
  <c r="H98" i="30"/>
  <c r="G98" i="30"/>
  <c r="F98" i="30"/>
  <c r="E98" i="30"/>
  <c r="D98" i="30"/>
  <c r="C98" i="30"/>
  <c r="M97" i="30"/>
  <c r="L97" i="30"/>
  <c r="K97" i="30"/>
  <c r="J97" i="30"/>
  <c r="I97" i="30"/>
  <c r="H97" i="30"/>
  <c r="G97" i="30"/>
  <c r="F97" i="30"/>
  <c r="E97" i="30"/>
  <c r="D97" i="30"/>
  <c r="C97" i="30"/>
  <c r="M96" i="30"/>
  <c r="L96" i="30"/>
  <c r="K96" i="30"/>
  <c r="J96" i="30"/>
  <c r="I96" i="30"/>
  <c r="H96" i="30"/>
  <c r="G96" i="30"/>
  <c r="F96" i="30"/>
  <c r="E96" i="30"/>
  <c r="D96" i="30"/>
  <c r="C96" i="30"/>
  <c r="M95" i="30"/>
  <c r="L95" i="30"/>
  <c r="K95" i="30"/>
  <c r="J95" i="30"/>
  <c r="I95" i="30"/>
  <c r="H95" i="30"/>
  <c r="G95" i="30"/>
  <c r="F95" i="30"/>
  <c r="E95" i="30"/>
  <c r="D95" i="30"/>
  <c r="C95" i="30"/>
  <c r="M94" i="30"/>
  <c r="L94" i="30"/>
  <c r="K94" i="30"/>
  <c r="J94" i="30"/>
  <c r="I94" i="30"/>
  <c r="H94" i="30"/>
  <c r="G94" i="30"/>
  <c r="F94" i="30"/>
  <c r="E94" i="30"/>
  <c r="D94" i="30"/>
  <c r="C94" i="30"/>
  <c r="M93" i="30"/>
  <c r="L93" i="30"/>
  <c r="K93" i="30"/>
  <c r="J93" i="30"/>
  <c r="I93" i="30"/>
  <c r="H93" i="30"/>
  <c r="G93" i="30"/>
  <c r="F93" i="30"/>
  <c r="E93" i="30"/>
  <c r="D93" i="30"/>
  <c r="C93" i="30"/>
  <c r="M92" i="30"/>
  <c r="L92" i="30"/>
  <c r="K92" i="30"/>
  <c r="J92" i="30"/>
  <c r="I92" i="30"/>
  <c r="H92" i="30"/>
  <c r="G92" i="30"/>
  <c r="F92" i="30"/>
  <c r="E92" i="30"/>
  <c r="D92" i="30"/>
  <c r="C92" i="30"/>
  <c r="M91" i="30"/>
  <c r="L91" i="30"/>
  <c r="K91" i="30"/>
  <c r="J91" i="30"/>
  <c r="I91" i="30"/>
  <c r="H91" i="30"/>
  <c r="G91" i="30"/>
  <c r="F91" i="30"/>
  <c r="E91" i="30"/>
  <c r="D91" i="30"/>
  <c r="C91" i="30"/>
  <c r="M90" i="30"/>
  <c r="L90" i="30"/>
  <c r="K90" i="30"/>
  <c r="J90" i="30"/>
  <c r="I90" i="30"/>
  <c r="H90" i="30"/>
  <c r="G90" i="30"/>
  <c r="F90" i="30"/>
  <c r="E90" i="30"/>
  <c r="D90" i="30"/>
  <c r="C90" i="30"/>
  <c r="M89" i="30"/>
  <c r="L89" i="30"/>
  <c r="K89" i="30"/>
  <c r="J89" i="30"/>
  <c r="I89" i="30"/>
  <c r="H89" i="30"/>
  <c r="G89" i="30"/>
  <c r="F89" i="30"/>
  <c r="E89" i="30"/>
  <c r="D89" i="30"/>
  <c r="C89" i="30"/>
  <c r="M88" i="30"/>
  <c r="L88" i="30"/>
  <c r="K88" i="30"/>
  <c r="J88" i="30"/>
  <c r="I88" i="30"/>
  <c r="H88" i="30"/>
  <c r="G88" i="30"/>
  <c r="F88" i="30"/>
  <c r="E88" i="30"/>
  <c r="D88" i="30"/>
  <c r="C88" i="30"/>
  <c r="M87" i="30"/>
  <c r="L87" i="30"/>
  <c r="K87" i="30"/>
  <c r="J87" i="30"/>
  <c r="I87" i="30"/>
  <c r="H87" i="30"/>
  <c r="G87" i="30"/>
  <c r="F87" i="30"/>
  <c r="E87" i="30"/>
  <c r="D87" i="30"/>
  <c r="C87" i="30"/>
  <c r="M86" i="30"/>
  <c r="L86" i="30"/>
  <c r="K86" i="30"/>
  <c r="J86" i="30"/>
  <c r="I86" i="30"/>
  <c r="H86" i="30"/>
  <c r="G86" i="30"/>
  <c r="F86" i="30"/>
  <c r="E86" i="30"/>
  <c r="D86" i="30"/>
  <c r="C86" i="30"/>
  <c r="M85" i="30"/>
  <c r="L85" i="30"/>
  <c r="K85" i="30"/>
  <c r="J85" i="30"/>
  <c r="I85" i="30"/>
  <c r="H85" i="30"/>
  <c r="G85" i="30"/>
  <c r="F85" i="30"/>
  <c r="E85" i="30"/>
  <c r="D85" i="30"/>
  <c r="C85" i="30"/>
  <c r="M84" i="30"/>
  <c r="L84" i="30"/>
  <c r="K84" i="30"/>
  <c r="J84" i="30"/>
  <c r="I84" i="30"/>
  <c r="H84" i="30"/>
  <c r="G84" i="30"/>
  <c r="F84" i="30"/>
  <c r="E84" i="30"/>
  <c r="D84" i="30"/>
  <c r="C84" i="30"/>
  <c r="M83" i="30"/>
  <c r="L83" i="30"/>
  <c r="K83" i="30"/>
  <c r="J83" i="30"/>
  <c r="I83" i="30"/>
  <c r="H83" i="30"/>
  <c r="G83" i="30"/>
  <c r="F83" i="30"/>
  <c r="E83" i="30"/>
  <c r="D83" i="30"/>
  <c r="C83" i="30"/>
  <c r="M82" i="30"/>
  <c r="L82" i="30"/>
  <c r="K82" i="30"/>
  <c r="J82" i="30"/>
  <c r="I82" i="30"/>
  <c r="H82" i="30"/>
  <c r="G82" i="30"/>
  <c r="F82" i="30"/>
  <c r="E82" i="30"/>
  <c r="D82" i="30"/>
  <c r="C82" i="30"/>
  <c r="M81" i="30"/>
  <c r="L81" i="30"/>
  <c r="K81" i="30"/>
  <c r="J81" i="30"/>
  <c r="I81" i="30"/>
  <c r="H81" i="30"/>
  <c r="G81" i="30"/>
  <c r="F81" i="30"/>
  <c r="E81" i="30"/>
  <c r="D81" i="30"/>
  <c r="C81" i="30"/>
  <c r="M80" i="30"/>
  <c r="L80" i="30"/>
  <c r="K80" i="30"/>
  <c r="J80" i="30"/>
  <c r="I80" i="30"/>
  <c r="H80" i="30"/>
  <c r="G80" i="30"/>
  <c r="F80" i="30"/>
  <c r="E80" i="30"/>
  <c r="D80" i="30"/>
  <c r="C80" i="30"/>
  <c r="M79" i="30"/>
  <c r="L79" i="30"/>
  <c r="K79" i="30"/>
  <c r="J79" i="30"/>
  <c r="I79" i="30"/>
  <c r="H79" i="30"/>
  <c r="G79" i="30"/>
  <c r="F79" i="30"/>
  <c r="E79" i="30"/>
  <c r="D79" i="30"/>
  <c r="C79" i="30"/>
  <c r="M78" i="30"/>
  <c r="L78" i="30"/>
  <c r="K78" i="30"/>
  <c r="J78" i="30"/>
  <c r="I78" i="30"/>
  <c r="H78" i="30"/>
  <c r="G78" i="30"/>
  <c r="F78" i="30"/>
  <c r="E78" i="30"/>
  <c r="D78" i="30"/>
  <c r="C78" i="30"/>
  <c r="M77" i="30"/>
  <c r="L77" i="30"/>
  <c r="K77" i="30"/>
  <c r="J77" i="30"/>
  <c r="I77" i="30"/>
  <c r="H77" i="30"/>
  <c r="G77" i="30"/>
  <c r="F77" i="30"/>
  <c r="E77" i="30"/>
  <c r="D77" i="30"/>
  <c r="C77" i="30"/>
  <c r="M76" i="30"/>
  <c r="L76" i="30"/>
  <c r="K76" i="30"/>
  <c r="J76" i="30"/>
  <c r="I76" i="30"/>
  <c r="H76" i="30"/>
  <c r="G76" i="30"/>
  <c r="F76" i="30"/>
  <c r="E76" i="30"/>
  <c r="D76" i="30"/>
  <c r="C76" i="30"/>
  <c r="M75" i="30"/>
  <c r="L75" i="30"/>
  <c r="K75" i="30"/>
  <c r="J75" i="30"/>
  <c r="I75" i="30"/>
  <c r="H75" i="30"/>
  <c r="G75" i="30"/>
  <c r="F75" i="30"/>
  <c r="E75" i="30"/>
  <c r="D75" i="30"/>
  <c r="C75" i="30"/>
  <c r="M74" i="30"/>
  <c r="L74" i="30"/>
  <c r="K74" i="30"/>
  <c r="J74" i="30"/>
  <c r="I74" i="30"/>
  <c r="H74" i="30"/>
  <c r="G74" i="30"/>
  <c r="F74" i="30"/>
  <c r="E74" i="30"/>
  <c r="D74" i="30"/>
  <c r="C74" i="30"/>
  <c r="M73" i="30"/>
  <c r="L73" i="30"/>
  <c r="K73" i="30"/>
  <c r="J73" i="30"/>
  <c r="I73" i="30"/>
  <c r="H73" i="30"/>
  <c r="G73" i="30"/>
  <c r="F73" i="30"/>
  <c r="E73" i="30"/>
  <c r="D73" i="30"/>
  <c r="C73" i="30"/>
  <c r="M72" i="30"/>
  <c r="L72" i="30"/>
  <c r="K72" i="30"/>
  <c r="J72" i="30"/>
  <c r="I72" i="30"/>
  <c r="H72" i="30"/>
  <c r="G72" i="30"/>
  <c r="F72" i="30"/>
  <c r="E72" i="30"/>
  <c r="D72" i="30"/>
  <c r="C72" i="30"/>
  <c r="M71" i="30"/>
  <c r="L71" i="30"/>
  <c r="K71" i="30"/>
  <c r="J71" i="30"/>
  <c r="I71" i="30"/>
  <c r="H71" i="30"/>
  <c r="G71" i="30"/>
  <c r="F71" i="30"/>
  <c r="E71" i="30"/>
  <c r="D71" i="30"/>
  <c r="C71" i="30"/>
  <c r="M70" i="30"/>
  <c r="L70" i="30"/>
  <c r="K70" i="30"/>
  <c r="J70" i="30"/>
  <c r="I70" i="30"/>
  <c r="H70" i="30"/>
  <c r="G70" i="30"/>
  <c r="F70" i="30"/>
  <c r="E70" i="30"/>
  <c r="D70" i="30"/>
  <c r="C70" i="30"/>
  <c r="M69" i="30"/>
  <c r="L69" i="30"/>
  <c r="K69" i="30"/>
  <c r="J69" i="30"/>
  <c r="I69" i="30"/>
  <c r="H69" i="30"/>
  <c r="G69" i="30"/>
  <c r="F69" i="30"/>
  <c r="E69" i="30"/>
  <c r="D69" i="30"/>
  <c r="C69" i="30"/>
  <c r="M68" i="30"/>
  <c r="L68" i="30"/>
  <c r="K68" i="30"/>
  <c r="J68" i="30"/>
  <c r="I68" i="30"/>
  <c r="H68" i="30"/>
  <c r="G68" i="30"/>
  <c r="F68" i="30"/>
  <c r="E68" i="30"/>
  <c r="D68" i="30"/>
  <c r="C68" i="30"/>
  <c r="M67" i="30"/>
  <c r="L67" i="30"/>
  <c r="K67" i="30"/>
  <c r="J67" i="30"/>
  <c r="I67" i="30"/>
  <c r="H67" i="30"/>
  <c r="G67" i="30"/>
  <c r="F67" i="30"/>
  <c r="E67" i="30"/>
  <c r="D67" i="30"/>
  <c r="C67" i="30"/>
  <c r="M66" i="30"/>
  <c r="L66" i="30"/>
  <c r="K66" i="30"/>
  <c r="J66" i="30"/>
  <c r="I66" i="30"/>
  <c r="H66" i="30"/>
  <c r="G66" i="30"/>
  <c r="F66" i="30"/>
  <c r="E66" i="30"/>
  <c r="D66" i="30"/>
  <c r="C66" i="30"/>
  <c r="M65" i="30"/>
  <c r="L65" i="30"/>
  <c r="K65" i="30"/>
  <c r="J65" i="30"/>
  <c r="I65" i="30"/>
  <c r="H65" i="30"/>
  <c r="G65" i="30"/>
  <c r="F65" i="30"/>
  <c r="E65" i="30"/>
  <c r="D65" i="30"/>
  <c r="C65" i="30"/>
  <c r="M64" i="30"/>
  <c r="L64" i="30"/>
  <c r="K64" i="30"/>
  <c r="J64" i="30"/>
  <c r="I64" i="30"/>
  <c r="H64" i="30"/>
  <c r="G64" i="30"/>
  <c r="F64" i="30"/>
  <c r="E64" i="30"/>
  <c r="D64" i="30"/>
  <c r="C64" i="30"/>
  <c r="M63" i="30"/>
  <c r="L63" i="30"/>
  <c r="K63" i="30"/>
  <c r="J63" i="30"/>
  <c r="I63" i="30"/>
  <c r="H63" i="30"/>
  <c r="G63" i="30"/>
  <c r="F63" i="30"/>
  <c r="E63" i="30"/>
  <c r="D63" i="30"/>
  <c r="C63" i="30"/>
  <c r="M62" i="30"/>
  <c r="L62" i="30"/>
  <c r="K62" i="30"/>
  <c r="J62" i="30"/>
  <c r="I62" i="30"/>
  <c r="H62" i="30"/>
  <c r="G62" i="30"/>
  <c r="F62" i="30"/>
  <c r="E62" i="30"/>
  <c r="D62" i="30"/>
  <c r="C62" i="30"/>
  <c r="M61" i="30"/>
  <c r="L61" i="30"/>
  <c r="K61" i="30"/>
  <c r="J61" i="30"/>
  <c r="I61" i="30"/>
  <c r="H61" i="30"/>
  <c r="G61" i="30"/>
  <c r="F61" i="30"/>
  <c r="E61" i="30"/>
  <c r="D61" i="30"/>
  <c r="C61" i="30"/>
  <c r="M60" i="30"/>
  <c r="L60" i="30"/>
  <c r="K60" i="30"/>
  <c r="J60" i="30"/>
  <c r="I60" i="30"/>
  <c r="H60" i="30"/>
  <c r="G60" i="30"/>
  <c r="F60" i="30"/>
  <c r="E60" i="30"/>
  <c r="D60" i="30"/>
  <c r="C60" i="30"/>
  <c r="M59" i="30"/>
  <c r="L59" i="30"/>
  <c r="K59" i="30"/>
  <c r="J59" i="30"/>
  <c r="I59" i="30"/>
  <c r="H59" i="30"/>
  <c r="G59" i="30"/>
  <c r="F59" i="30"/>
  <c r="E59" i="30"/>
  <c r="D59" i="30"/>
  <c r="C59" i="30"/>
  <c r="M58" i="30"/>
  <c r="L58" i="30"/>
  <c r="K58" i="30"/>
  <c r="J58" i="30"/>
  <c r="I58" i="30"/>
  <c r="H58" i="30"/>
  <c r="G58" i="30"/>
  <c r="F58" i="30"/>
  <c r="E58" i="30"/>
  <c r="D58" i="30"/>
  <c r="C58" i="30"/>
  <c r="M57" i="30"/>
  <c r="L57" i="30"/>
  <c r="K57" i="30"/>
  <c r="J57" i="30"/>
  <c r="I57" i="30"/>
  <c r="H57" i="30"/>
  <c r="G57" i="30"/>
  <c r="F57" i="30"/>
  <c r="E57" i="30"/>
  <c r="D57" i="30"/>
  <c r="C57" i="30"/>
  <c r="M56" i="30"/>
  <c r="L56" i="30"/>
  <c r="K56" i="30"/>
  <c r="J56" i="30"/>
  <c r="I56" i="30"/>
  <c r="H56" i="30"/>
  <c r="G56" i="30"/>
  <c r="F56" i="30"/>
  <c r="E56" i="30"/>
  <c r="D56" i="30"/>
  <c r="C56" i="30"/>
  <c r="M55" i="30"/>
  <c r="L55" i="30"/>
  <c r="K55" i="30"/>
  <c r="J55" i="30"/>
  <c r="I55" i="30"/>
  <c r="H55" i="30"/>
  <c r="G55" i="30"/>
  <c r="F55" i="30"/>
  <c r="E55" i="30"/>
  <c r="D55" i="30"/>
  <c r="C55" i="30"/>
  <c r="M54" i="30"/>
  <c r="L54" i="30"/>
  <c r="K54" i="30"/>
  <c r="J54" i="30"/>
  <c r="I54" i="30"/>
  <c r="H54" i="30"/>
  <c r="G54" i="30"/>
  <c r="F54" i="30"/>
  <c r="E54" i="30"/>
  <c r="D54" i="30"/>
  <c r="C54" i="30"/>
  <c r="M53" i="30"/>
  <c r="L53" i="30"/>
  <c r="K53" i="30"/>
  <c r="J53" i="30"/>
  <c r="I53" i="30"/>
  <c r="H53" i="30"/>
  <c r="G53" i="30"/>
  <c r="F53" i="30"/>
  <c r="E53" i="30"/>
  <c r="D53" i="30"/>
  <c r="C53" i="30"/>
  <c r="F40" i="30"/>
  <c r="E40" i="30"/>
  <c r="D40" i="30"/>
  <c r="C40" i="30"/>
  <c r="F39" i="30"/>
  <c r="E39" i="30"/>
  <c r="D39" i="30"/>
  <c r="C39" i="30"/>
  <c r="F38" i="30"/>
  <c r="E38" i="30"/>
  <c r="D38" i="30"/>
  <c r="C38" i="30"/>
  <c r="F37" i="30"/>
  <c r="E37" i="30"/>
  <c r="D37" i="30"/>
  <c r="C37" i="30"/>
  <c r="F36" i="30"/>
  <c r="E36" i="30"/>
  <c r="D36" i="30"/>
  <c r="C36" i="30"/>
  <c r="F35" i="30"/>
  <c r="E35" i="30"/>
  <c r="D35" i="30"/>
  <c r="C35" i="30"/>
  <c r="F34" i="30"/>
  <c r="E34" i="30"/>
  <c r="D34" i="30"/>
  <c r="C34" i="30"/>
  <c r="F33" i="30"/>
  <c r="E33" i="30"/>
  <c r="D33" i="30"/>
  <c r="C33" i="30"/>
  <c r="F32" i="30"/>
  <c r="E32" i="30"/>
  <c r="D32" i="30"/>
  <c r="C32" i="30"/>
  <c r="F31" i="30"/>
  <c r="E31" i="30"/>
  <c r="D31" i="30"/>
  <c r="C31" i="30"/>
  <c r="F30" i="30"/>
  <c r="E30" i="30"/>
  <c r="D30" i="30"/>
  <c r="C30" i="30"/>
  <c r="F29" i="30"/>
  <c r="E29" i="30"/>
  <c r="D29" i="30"/>
  <c r="C29" i="30"/>
  <c r="F28" i="30"/>
  <c r="E28" i="30"/>
  <c r="D28" i="30"/>
  <c r="C28" i="30"/>
  <c r="F27" i="30"/>
  <c r="E27" i="30"/>
  <c r="D27" i="30"/>
  <c r="C27" i="30"/>
  <c r="F26" i="30"/>
  <c r="E26" i="30"/>
  <c r="D26" i="30"/>
  <c r="C26" i="30"/>
  <c r="F25" i="30"/>
  <c r="E25" i="30"/>
  <c r="D25" i="30"/>
  <c r="C25" i="30"/>
  <c r="F24" i="30"/>
  <c r="E24" i="30"/>
  <c r="D24" i="30"/>
  <c r="C24" i="30"/>
  <c r="I17" i="30"/>
  <c r="H17" i="30"/>
  <c r="G17" i="30"/>
  <c r="F17" i="30"/>
  <c r="E17" i="30"/>
  <c r="D17" i="30"/>
  <c r="C17" i="30"/>
  <c r="I16" i="30"/>
  <c r="H16" i="30"/>
  <c r="G16" i="30"/>
  <c r="F16" i="30"/>
  <c r="E16" i="30"/>
  <c r="D16" i="30"/>
  <c r="C16" i="30"/>
  <c r="I15" i="30"/>
  <c r="H15" i="30"/>
  <c r="G15" i="30"/>
  <c r="F15" i="30"/>
  <c r="E15" i="30"/>
  <c r="D15" i="30"/>
  <c r="C15" i="30"/>
  <c r="I14" i="30"/>
  <c r="H14" i="30"/>
  <c r="G14" i="30"/>
  <c r="F14" i="30"/>
  <c r="E14" i="30"/>
  <c r="D14" i="30"/>
  <c r="C14" i="30"/>
  <c r="I13" i="30"/>
  <c r="H13" i="30"/>
  <c r="G13" i="30"/>
  <c r="F13" i="30"/>
  <c r="E13" i="30"/>
  <c r="D13" i="30"/>
  <c r="C13" i="30"/>
  <c r="I12" i="30"/>
  <c r="H12" i="30"/>
  <c r="G12" i="30"/>
  <c r="F12" i="30"/>
  <c r="E12" i="30"/>
  <c r="D12" i="30"/>
  <c r="C12" i="30"/>
  <c r="M7" i="30"/>
  <c r="L7" i="30"/>
  <c r="K7" i="30"/>
  <c r="J7" i="30"/>
  <c r="I7" i="30"/>
  <c r="H7" i="30"/>
  <c r="G7" i="30"/>
  <c r="F7" i="30"/>
  <c r="E7" i="30"/>
  <c r="D7" i="30"/>
  <c r="C7" i="30"/>
  <c r="M6" i="30"/>
  <c r="L6" i="30"/>
  <c r="K6" i="30"/>
  <c r="J6" i="30"/>
  <c r="I6" i="30"/>
  <c r="H6" i="30"/>
  <c r="G6" i="30"/>
  <c r="F6" i="30"/>
  <c r="E6" i="30"/>
  <c r="D6" i="30"/>
  <c r="C6" i="30"/>
  <c r="M5" i="30"/>
  <c r="L5" i="30"/>
  <c r="K5" i="30"/>
  <c r="J5" i="30"/>
  <c r="I5" i="30"/>
  <c r="H5" i="30"/>
  <c r="G5" i="30"/>
  <c r="F5" i="30"/>
  <c r="E5" i="30"/>
  <c r="D5" i="30"/>
  <c r="C5" i="30"/>
  <c r="M4" i="30"/>
  <c r="L4" i="30"/>
  <c r="K4" i="30"/>
  <c r="J4" i="30"/>
  <c r="I4" i="30"/>
  <c r="H4" i="30"/>
  <c r="G4" i="30"/>
  <c r="F4" i="30"/>
  <c r="E4" i="30"/>
  <c r="D4" i="30"/>
  <c r="C4" i="30"/>
  <c r="M3" i="30"/>
  <c r="L3" i="30"/>
  <c r="K3" i="30"/>
  <c r="J3" i="30"/>
  <c r="I3" i="30"/>
  <c r="H3" i="30"/>
  <c r="G3" i="30"/>
  <c r="F3" i="30"/>
  <c r="E3" i="30"/>
  <c r="D3" i="30"/>
  <c r="C3" i="30"/>
  <c r="J116" i="29"/>
  <c r="I116" i="29"/>
  <c r="H116" i="29"/>
  <c r="G116" i="29"/>
  <c r="F116" i="29"/>
  <c r="E116" i="29"/>
  <c r="D116" i="29"/>
  <c r="C116" i="29"/>
  <c r="J115" i="29"/>
  <c r="I115" i="29"/>
  <c r="H115" i="29"/>
  <c r="G115" i="29"/>
  <c r="F115" i="29"/>
  <c r="E115" i="29"/>
  <c r="D115" i="29"/>
  <c r="C115" i="29"/>
  <c r="J114" i="29"/>
  <c r="I114" i="29"/>
  <c r="H114" i="29"/>
  <c r="G114" i="29"/>
  <c r="F114" i="29"/>
  <c r="E114" i="29"/>
  <c r="D114" i="29"/>
  <c r="C114" i="29"/>
  <c r="J113" i="29"/>
  <c r="I113" i="29"/>
  <c r="H113" i="29"/>
  <c r="G113" i="29"/>
  <c r="F113" i="29"/>
  <c r="E113" i="29"/>
  <c r="D113" i="29"/>
  <c r="C113" i="29"/>
  <c r="M99" i="29"/>
  <c r="L99" i="29"/>
  <c r="K99" i="29"/>
  <c r="J99" i="29"/>
  <c r="I99" i="29"/>
  <c r="H99" i="29"/>
  <c r="G99" i="29"/>
  <c r="F99" i="29"/>
  <c r="E99" i="29"/>
  <c r="D99" i="29"/>
  <c r="C99" i="29"/>
  <c r="M98" i="29"/>
  <c r="L98" i="29"/>
  <c r="K98" i="29"/>
  <c r="J98" i="29"/>
  <c r="I98" i="29"/>
  <c r="H98" i="29"/>
  <c r="G98" i="29"/>
  <c r="F98" i="29"/>
  <c r="E98" i="29"/>
  <c r="D98" i="29"/>
  <c r="C98" i="29"/>
  <c r="M97" i="29"/>
  <c r="L97" i="29"/>
  <c r="K97" i="29"/>
  <c r="J97" i="29"/>
  <c r="I97" i="29"/>
  <c r="H97" i="29"/>
  <c r="G97" i="29"/>
  <c r="F97" i="29"/>
  <c r="E97" i="29"/>
  <c r="D97" i="29"/>
  <c r="C97" i="29"/>
  <c r="M96" i="29"/>
  <c r="L96" i="29"/>
  <c r="K96" i="29"/>
  <c r="J96" i="29"/>
  <c r="I96" i="29"/>
  <c r="H96" i="29"/>
  <c r="G96" i="29"/>
  <c r="F96" i="29"/>
  <c r="E96" i="29"/>
  <c r="D96" i="29"/>
  <c r="C96" i="29"/>
  <c r="M95" i="29"/>
  <c r="L95" i="29"/>
  <c r="K95" i="29"/>
  <c r="J95" i="29"/>
  <c r="I95" i="29"/>
  <c r="H95" i="29"/>
  <c r="G95" i="29"/>
  <c r="F95" i="29"/>
  <c r="E95" i="29"/>
  <c r="D95" i="29"/>
  <c r="C95" i="29"/>
  <c r="M94" i="29"/>
  <c r="L94" i="29"/>
  <c r="K94" i="29"/>
  <c r="J94" i="29"/>
  <c r="I94" i="29"/>
  <c r="H94" i="29"/>
  <c r="G94" i="29"/>
  <c r="F94" i="29"/>
  <c r="E94" i="29"/>
  <c r="D94" i="29"/>
  <c r="C94" i="29"/>
  <c r="M93" i="29"/>
  <c r="L93" i="29"/>
  <c r="K93" i="29"/>
  <c r="J93" i="29"/>
  <c r="I93" i="29"/>
  <c r="H93" i="29"/>
  <c r="G93" i="29"/>
  <c r="F93" i="29"/>
  <c r="E93" i="29"/>
  <c r="D93" i="29"/>
  <c r="C93" i="29"/>
  <c r="M92" i="29"/>
  <c r="L92" i="29"/>
  <c r="K92" i="29"/>
  <c r="J92" i="29"/>
  <c r="I92" i="29"/>
  <c r="H92" i="29"/>
  <c r="G92" i="29"/>
  <c r="F92" i="29"/>
  <c r="E92" i="29"/>
  <c r="D92" i="29"/>
  <c r="C92" i="29"/>
  <c r="M91" i="29"/>
  <c r="L91" i="29"/>
  <c r="K91" i="29"/>
  <c r="J91" i="29"/>
  <c r="I91" i="29"/>
  <c r="H91" i="29"/>
  <c r="G91" i="29"/>
  <c r="F91" i="29"/>
  <c r="E91" i="29"/>
  <c r="D91" i="29"/>
  <c r="C91" i="29"/>
  <c r="M90" i="29"/>
  <c r="L90" i="29"/>
  <c r="K90" i="29"/>
  <c r="J90" i="29"/>
  <c r="I90" i="29"/>
  <c r="H90" i="29"/>
  <c r="G90" i="29"/>
  <c r="F90" i="29"/>
  <c r="E90" i="29"/>
  <c r="D90" i="29"/>
  <c r="C90" i="29"/>
  <c r="M89" i="29"/>
  <c r="L89" i="29"/>
  <c r="K89" i="29"/>
  <c r="J89" i="29"/>
  <c r="I89" i="29"/>
  <c r="H89" i="29"/>
  <c r="G89" i="29"/>
  <c r="F89" i="29"/>
  <c r="E89" i="29"/>
  <c r="D89" i="29"/>
  <c r="C89" i="29"/>
  <c r="M88" i="29"/>
  <c r="L88" i="29"/>
  <c r="K88" i="29"/>
  <c r="J88" i="29"/>
  <c r="I88" i="29"/>
  <c r="H88" i="29"/>
  <c r="G88" i="29"/>
  <c r="F88" i="29"/>
  <c r="E88" i="29"/>
  <c r="D88" i="29"/>
  <c r="C88" i="29"/>
  <c r="M87" i="29"/>
  <c r="L87" i="29"/>
  <c r="K87" i="29"/>
  <c r="J87" i="29"/>
  <c r="I87" i="29"/>
  <c r="H87" i="29"/>
  <c r="G87" i="29"/>
  <c r="F87" i="29"/>
  <c r="E87" i="29"/>
  <c r="D87" i="29"/>
  <c r="C87" i="29"/>
  <c r="M86" i="29"/>
  <c r="L86" i="29"/>
  <c r="K86" i="29"/>
  <c r="J86" i="29"/>
  <c r="I86" i="29"/>
  <c r="H86" i="29"/>
  <c r="G86" i="29"/>
  <c r="F86" i="29"/>
  <c r="E86" i="29"/>
  <c r="D86" i="29"/>
  <c r="C86" i="29"/>
  <c r="M85" i="29"/>
  <c r="L85" i="29"/>
  <c r="K85" i="29"/>
  <c r="J85" i="29"/>
  <c r="I85" i="29"/>
  <c r="H85" i="29"/>
  <c r="G85" i="29"/>
  <c r="F85" i="29"/>
  <c r="E85" i="29"/>
  <c r="D85" i="29"/>
  <c r="C85" i="29"/>
  <c r="M84" i="29"/>
  <c r="L84" i="29"/>
  <c r="K84" i="29"/>
  <c r="J84" i="29"/>
  <c r="I84" i="29"/>
  <c r="H84" i="29"/>
  <c r="G84" i="29"/>
  <c r="F84" i="29"/>
  <c r="E84" i="29"/>
  <c r="D84" i="29"/>
  <c r="C84" i="29"/>
  <c r="M83" i="29"/>
  <c r="L83" i="29"/>
  <c r="K83" i="29"/>
  <c r="J83" i="29"/>
  <c r="I83" i="29"/>
  <c r="H83" i="29"/>
  <c r="G83" i="29"/>
  <c r="F83" i="29"/>
  <c r="E83" i="29"/>
  <c r="D83" i="29"/>
  <c r="C83" i="29"/>
  <c r="M82" i="29"/>
  <c r="L82" i="29"/>
  <c r="K82" i="29"/>
  <c r="J82" i="29"/>
  <c r="I82" i="29"/>
  <c r="H82" i="29"/>
  <c r="G82" i="29"/>
  <c r="F82" i="29"/>
  <c r="E82" i="29"/>
  <c r="D82" i="29"/>
  <c r="C82" i="29"/>
  <c r="M81" i="29"/>
  <c r="L81" i="29"/>
  <c r="K81" i="29"/>
  <c r="J81" i="29"/>
  <c r="I81" i="29"/>
  <c r="H81" i="29"/>
  <c r="G81" i="29"/>
  <c r="F81" i="29"/>
  <c r="E81" i="29"/>
  <c r="D81" i="29"/>
  <c r="C81" i="29"/>
  <c r="M80" i="29"/>
  <c r="L80" i="29"/>
  <c r="K80" i="29"/>
  <c r="J80" i="29"/>
  <c r="I80" i="29"/>
  <c r="H80" i="29"/>
  <c r="G80" i="29"/>
  <c r="F80" i="29"/>
  <c r="E80" i="29"/>
  <c r="D80" i="29"/>
  <c r="C80" i="29"/>
  <c r="M79" i="29"/>
  <c r="L79" i="29"/>
  <c r="K79" i="29"/>
  <c r="J79" i="29"/>
  <c r="I79" i="29"/>
  <c r="H79" i="29"/>
  <c r="G79" i="29"/>
  <c r="F79" i="29"/>
  <c r="E79" i="29"/>
  <c r="D79" i="29"/>
  <c r="C79" i="29"/>
  <c r="M78" i="29"/>
  <c r="L78" i="29"/>
  <c r="K78" i="29"/>
  <c r="J78" i="29"/>
  <c r="I78" i="29"/>
  <c r="H78" i="29"/>
  <c r="G78" i="29"/>
  <c r="F78" i="29"/>
  <c r="E78" i="29"/>
  <c r="D78" i="29"/>
  <c r="C78" i="29"/>
  <c r="M77" i="29"/>
  <c r="L77" i="29"/>
  <c r="K77" i="29"/>
  <c r="J77" i="29"/>
  <c r="I77" i="29"/>
  <c r="H77" i="29"/>
  <c r="G77" i="29"/>
  <c r="F77" i="29"/>
  <c r="E77" i="29"/>
  <c r="D77" i="29"/>
  <c r="C77" i="29"/>
  <c r="M76" i="29"/>
  <c r="L76" i="29"/>
  <c r="K76" i="29"/>
  <c r="J76" i="29"/>
  <c r="I76" i="29"/>
  <c r="H76" i="29"/>
  <c r="G76" i="29"/>
  <c r="F76" i="29"/>
  <c r="E76" i="29"/>
  <c r="D76" i="29"/>
  <c r="C76" i="29"/>
  <c r="M75" i="29"/>
  <c r="L75" i="29"/>
  <c r="K75" i="29"/>
  <c r="J75" i="29"/>
  <c r="I75" i="29"/>
  <c r="H75" i="29"/>
  <c r="G75" i="29"/>
  <c r="F75" i="29"/>
  <c r="E75" i="29"/>
  <c r="D75" i="29"/>
  <c r="C75" i="29"/>
  <c r="M74" i="29"/>
  <c r="L74" i="29"/>
  <c r="K74" i="29"/>
  <c r="J74" i="29"/>
  <c r="I74" i="29"/>
  <c r="H74" i="29"/>
  <c r="G74" i="29"/>
  <c r="F74" i="29"/>
  <c r="E74" i="29"/>
  <c r="D74" i="29"/>
  <c r="C74" i="29"/>
  <c r="M73" i="29"/>
  <c r="L73" i="29"/>
  <c r="K73" i="29"/>
  <c r="J73" i="29"/>
  <c r="I73" i="29"/>
  <c r="H73" i="29"/>
  <c r="G73" i="29"/>
  <c r="F73" i="29"/>
  <c r="E73" i="29"/>
  <c r="D73" i="29"/>
  <c r="C73" i="29"/>
  <c r="M72" i="29"/>
  <c r="L72" i="29"/>
  <c r="K72" i="29"/>
  <c r="J72" i="29"/>
  <c r="I72" i="29"/>
  <c r="H72" i="29"/>
  <c r="G72" i="29"/>
  <c r="F72" i="29"/>
  <c r="E72" i="29"/>
  <c r="D72" i="29"/>
  <c r="C72" i="29"/>
  <c r="M71" i="29"/>
  <c r="L71" i="29"/>
  <c r="K71" i="29"/>
  <c r="J71" i="29"/>
  <c r="I71" i="29"/>
  <c r="H71" i="29"/>
  <c r="G71" i="29"/>
  <c r="F71" i="29"/>
  <c r="E71" i="29"/>
  <c r="D71" i="29"/>
  <c r="C71" i="29"/>
  <c r="M70" i="29"/>
  <c r="L70" i="29"/>
  <c r="K70" i="29"/>
  <c r="J70" i="29"/>
  <c r="I70" i="29"/>
  <c r="H70" i="29"/>
  <c r="G70" i="29"/>
  <c r="F70" i="29"/>
  <c r="E70" i="29"/>
  <c r="D70" i="29"/>
  <c r="C70" i="29"/>
  <c r="M69" i="29"/>
  <c r="L69" i="29"/>
  <c r="K69" i="29"/>
  <c r="J69" i="29"/>
  <c r="I69" i="29"/>
  <c r="H69" i="29"/>
  <c r="G69" i="29"/>
  <c r="F69" i="29"/>
  <c r="E69" i="29"/>
  <c r="D69" i="29"/>
  <c r="C69" i="29"/>
  <c r="M68" i="29"/>
  <c r="L68" i="29"/>
  <c r="K68" i="29"/>
  <c r="J68" i="29"/>
  <c r="I68" i="29"/>
  <c r="H68" i="29"/>
  <c r="G68" i="29"/>
  <c r="F68" i="29"/>
  <c r="E68" i="29"/>
  <c r="D68" i="29"/>
  <c r="C68" i="29"/>
  <c r="M67" i="29"/>
  <c r="L67" i="29"/>
  <c r="K67" i="29"/>
  <c r="J67" i="29"/>
  <c r="I67" i="29"/>
  <c r="H67" i="29"/>
  <c r="G67" i="29"/>
  <c r="F67" i="29"/>
  <c r="E67" i="29"/>
  <c r="D67" i="29"/>
  <c r="C67" i="29"/>
  <c r="M66" i="29"/>
  <c r="L66" i="29"/>
  <c r="K66" i="29"/>
  <c r="J66" i="29"/>
  <c r="I66" i="29"/>
  <c r="H66" i="29"/>
  <c r="G66" i="29"/>
  <c r="F66" i="29"/>
  <c r="E66" i="29"/>
  <c r="D66" i="29"/>
  <c r="C66" i="29"/>
  <c r="M65" i="29"/>
  <c r="L65" i="29"/>
  <c r="K65" i="29"/>
  <c r="J65" i="29"/>
  <c r="I65" i="29"/>
  <c r="H65" i="29"/>
  <c r="G65" i="29"/>
  <c r="F65" i="29"/>
  <c r="E65" i="29"/>
  <c r="D65" i="29"/>
  <c r="C65" i="29"/>
  <c r="M64" i="29"/>
  <c r="L64" i="29"/>
  <c r="K64" i="29"/>
  <c r="J64" i="29"/>
  <c r="I64" i="29"/>
  <c r="H64" i="29"/>
  <c r="G64" i="29"/>
  <c r="F64" i="29"/>
  <c r="E64" i="29"/>
  <c r="D64" i="29"/>
  <c r="C64" i="29"/>
  <c r="M63" i="29"/>
  <c r="L63" i="29"/>
  <c r="K63" i="29"/>
  <c r="J63" i="29"/>
  <c r="I63" i="29"/>
  <c r="H63" i="29"/>
  <c r="G63" i="29"/>
  <c r="F63" i="29"/>
  <c r="E63" i="29"/>
  <c r="D63" i="29"/>
  <c r="C63" i="29"/>
  <c r="M62" i="29"/>
  <c r="L62" i="29"/>
  <c r="K62" i="29"/>
  <c r="J62" i="29"/>
  <c r="I62" i="29"/>
  <c r="H62" i="29"/>
  <c r="G62" i="29"/>
  <c r="F62" i="29"/>
  <c r="E62" i="29"/>
  <c r="D62" i="29"/>
  <c r="C62" i="29"/>
  <c r="M61" i="29"/>
  <c r="L61" i="29"/>
  <c r="K61" i="29"/>
  <c r="J61" i="29"/>
  <c r="I61" i="29"/>
  <c r="H61" i="29"/>
  <c r="G61" i="29"/>
  <c r="F61" i="29"/>
  <c r="E61" i="29"/>
  <c r="D61" i="29"/>
  <c r="C61" i="29"/>
  <c r="M60" i="29"/>
  <c r="L60" i="29"/>
  <c r="K60" i="29"/>
  <c r="J60" i="29"/>
  <c r="I60" i="29"/>
  <c r="H60" i="29"/>
  <c r="G60" i="29"/>
  <c r="F60" i="29"/>
  <c r="E60" i="29"/>
  <c r="D60" i="29"/>
  <c r="C60" i="29"/>
  <c r="M59" i="29"/>
  <c r="L59" i="29"/>
  <c r="K59" i="29"/>
  <c r="J59" i="29"/>
  <c r="I59" i="29"/>
  <c r="H59" i="29"/>
  <c r="G59" i="29"/>
  <c r="F59" i="29"/>
  <c r="E59" i="29"/>
  <c r="D59" i="29"/>
  <c r="C59" i="29"/>
  <c r="M58" i="29"/>
  <c r="L58" i="29"/>
  <c r="K58" i="29"/>
  <c r="J58" i="29"/>
  <c r="I58" i="29"/>
  <c r="H58" i="29"/>
  <c r="G58" i="29"/>
  <c r="F58" i="29"/>
  <c r="E58" i="29"/>
  <c r="D58" i="29"/>
  <c r="C58" i="29"/>
  <c r="M57" i="29"/>
  <c r="L57" i="29"/>
  <c r="K57" i="29"/>
  <c r="J57" i="29"/>
  <c r="I57" i="29"/>
  <c r="H57" i="29"/>
  <c r="G57" i="29"/>
  <c r="F57" i="29"/>
  <c r="E57" i="29"/>
  <c r="D57" i="29"/>
  <c r="C57" i="29"/>
  <c r="M56" i="29"/>
  <c r="L56" i="29"/>
  <c r="K56" i="29"/>
  <c r="J56" i="29"/>
  <c r="I56" i="29"/>
  <c r="H56" i="29"/>
  <c r="G56" i="29"/>
  <c r="F56" i="29"/>
  <c r="E56" i="29"/>
  <c r="D56" i="29"/>
  <c r="C56" i="29"/>
  <c r="M55" i="29"/>
  <c r="L55" i="29"/>
  <c r="K55" i="29"/>
  <c r="J55" i="29"/>
  <c r="I55" i="29"/>
  <c r="H55" i="29"/>
  <c r="G55" i="29"/>
  <c r="F55" i="29"/>
  <c r="E55" i="29"/>
  <c r="D55" i="29"/>
  <c r="C55" i="29"/>
  <c r="M54" i="29"/>
  <c r="L54" i="29"/>
  <c r="K54" i="29"/>
  <c r="J54" i="29"/>
  <c r="I54" i="29"/>
  <c r="H54" i="29"/>
  <c r="G54" i="29"/>
  <c r="F54" i="29"/>
  <c r="E54" i="29"/>
  <c r="D54" i="29"/>
  <c r="C54" i="29"/>
  <c r="M53" i="29"/>
  <c r="L53" i="29"/>
  <c r="K53" i="29"/>
  <c r="J53" i="29"/>
  <c r="I53" i="29"/>
  <c r="H53" i="29"/>
  <c r="G53" i="29"/>
  <c r="F53" i="29"/>
  <c r="E53" i="29"/>
  <c r="D53" i="29"/>
  <c r="C53" i="29"/>
  <c r="F40" i="29"/>
  <c r="E40" i="29"/>
  <c r="D40" i="29"/>
  <c r="C40" i="29"/>
  <c r="F39" i="29"/>
  <c r="E39" i="29"/>
  <c r="D39" i="29"/>
  <c r="C39" i="29"/>
  <c r="F38" i="29"/>
  <c r="E38" i="29"/>
  <c r="D38" i="29"/>
  <c r="C38" i="29"/>
  <c r="F37" i="29"/>
  <c r="E37" i="29"/>
  <c r="D37" i="29"/>
  <c r="C37" i="29"/>
  <c r="F36" i="29"/>
  <c r="E36" i="29"/>
  <c r="D36" i="29"/>
  <c r="C36" i="29"/>
  <c r="F35" i="29"/>
  <c r="E35" i="29"/>
  <c r="D35" i="29"/>
  <c r="C35" i="29"/>
  <c r="F34" i="29"/>
  <c r="E34" i="29"/>
  <c r="D34" i="29"/>
  <c r="C34" i="29"/>
  <c r="F33" i="29"/>
  <c r="E33" i="29"/>
  <c r="D33" i="29"/>
  <c r="C33" i="29"/>
  <c r="F32" i="29"/>
  <c r="E32" i="29"/>
  <c r="D32" i="29"/>
  <c r="C32" i="29"/>
  <c r="F31" i="29"/>
  <c r="E31" i="29"/>
  <c r="D31" i="29"/>
  <c r="C31" i="29"/>
  <c r="F30" i="29"/>
  <c r="E30" i="29"/>
  <c r="D30" i="29"/>
  <c r="C30" i="29"/>
  <c r="F29" i="29"/>
  <c r="E29" i="29"/>
  <c r="D29" i="29"/>
  <c r="C29" i="29"/>
  <c r="F28" i="29"/>
  <c r="E28" i="29"/>
  <c r="D28" i="29"/>
  <c r="C28" i="29"/>
  <c r="F27" i="29"/>
  <c r="E27" i="29"/>
  <c r="D27" i="29"/>
  <c r="C27" i="29"/>
  <c r="F26" i="29"/>
  <c r="E26" i="29"/>
  <c r="D26" i="29"/>
  <c r="C26" i="29"/>
  <c r="F25" i="29"/>
  <c r="E25" i="29"/>
  <c r="D25" i="29"/>
  <c r="C25" i="29"/>
  <c r="F24" i="29"/>
  <c r="E24" i="29"/>
  <c r="D24" i="29"/>
  <c r="C24" i="29"/>
  <c r="I17" i="29"/>
  <c r="H17" i="29"/>
  <c r="G17" i="29"/>
  <c r="F17" i="29"/>
  <c r="E17" i="29"/>
  <c r="D17" i="29"/>
  <c r="C17" i="29"/>
  <c r="I16" i="29"/>
  <c r="H16" i="29"/>
  <c r="G16" i="29"/>
  <c r="F16" i="29"/>
  <c r="E16" i="29"/>
  <c r="D16" i="29"/>
  <c r="C16" i="29"/>
  <c r="I15" i="29"/>
  <c r="H15" i="29"/>
  <c r="G15" i="29"/>
  <c r="F15" i="29"/>
  <c r="E15" i="29"/>
  <c r="D15" i="29"/>
  <c r="C15" i="29"/>
  <c r="I14" i="29"/>
  <c r="H14" i="29"/>
  <c r="G14" i="29"/>
  <c r="F14" i="29"/>
  <c r="E14" i="29"/>
  <c r="D14" i="29"/>
  <c r="C14" i="29"/>
  <c r="I13" i="29"/>
  <c r="H13" i="29"/>
  <c r="G13" i="29"/>
  <c r="F13" i="29"/>
  <c r="E13" i="29"/>
  <c r="D13" i="29"/>
  <c r="C13" i="29"/>
  <c r="I12" i="29"/>
  <c r="H12" i="29"/>
  <c r="G12" i="29"/>
  <c r="F12" i="29"/>
  <c r="E12" i="29"/>
  <c r="D12" i="29"/>
  <c r="C12" i="29"/>
  <c r="M7" i="29"/>
  <c r="L7" i="29"/>
  <c r="K7" i="29"/>
  <c r="J7" i="29"/>
  <c r="I7" i="29"/>
  <c r="H7" i="29"/>
  <c r="G7" i="29"/>
  <c r="F7" i="29"/>
  <c r="E7" i="29"/>
  <c r="D7" i="29"/>
  <c r="C7" i="29"/>
  <c r="M6" i="29"/>
  <c r="L6" i="29"/>
  <c r="K6" i="29"/>
  <c r="J6" i="29"/>
  <c r="I6" i="29"/>
  <c r="H6" i="29"/>
  <c r="G6" i="29"/>
  <c r="F6" i="29"/>
  <c r="E6" i="29"/>
  <c r="D6" i="29"/>
  <c r="C6" i="29"/>
  <c r="M5" i="29"/>
  <c r="L5" i="29"/>
  <c r="K5" i="29"/>
  <c r="J5" i="29"/>
  <c r="I5" i="29"/>
  <c r="H5" i="29"/>
  <c r="G5" i="29"/>
  <c r="F5" i="29"/>
  <c r="E5" i="29"/>
  <c r="D5" i="29"/>
  <c r="C5" i="29"/>
  <c r="M4" i="29"/>
  <c r="L4" i="29"/>
  <c r="K4" i="29"/>
  <c r="J4" i="29"/>
  <c r="I4" i="29"/>
  <c r="H4" i="29"/>
  <c r="G4" i="29"/>
  <c r="F4" i="29"/>
  <c r="E4" i="29"/>
  <c r="D4" i="29"/>
  <c r="C4" i="29"/>
  <c r="M3" i="29"/>
  <c r="L3" i="29"/>
  <c r="K3" i="29"/>
  <c r="J3" i="29"/>
  <c r="I3" i="29"/>
  <c r="H3" i="29"/>
  <c r="G3" i="29"/>
  <c r="F3" i="29"/>
  <c r="E3" i="29"/>
  <c r="D3" i="29"/>
  <c r="C3" i="29"/>
  <c r="J116" i="28"/>
  <c r="I116" i="28"/>
  <c r="H116" i="28"/>
  <c r="G116" i="28"/>
  <c r="F116" i="28"/>
  <c r="E116" i="28"/>
  <c r="D116" i="28"/>
  <c r="C116" i="28"/>
  <c r="J115" i="28"/>
  <c r="I115" i="28"/>
  <c r="H115" i="28"/>
  <c r="G115" i="28"/>
  <c r="F115" i="28"/>
  <c r="E115" i="28"/>
  <c r="D115" i="28"/>
  <c r="C115" i="28"/>
  <c r="J114" i="28"/>
  <c r="I114" i="28"/>
  <c r="H114" i="28"/>
  <c r="G114" i="28"/>
  <c r="F114" i="28"/>
  <c r="E114" i="28"/>
  <c r="D114" i="28"/>
  <c r="C114" i="28"/>
  <c r="J113" i="28"/>
  <c r="I113" i="28"/>
  <c r="H113" i="28"/>
  <c r="G113" i="28"/>
  <c r="F113" i="28"/>
  <c r="E113" i="28"/>
  <c r="D113" i="28"/>
  <c r="C113" i="28"/>
  <c r="M99" i="28"/>
  <c r="L99" i="28"/>
  <c r="K99" i="28"/>
  <c r="J99" i="28"/>
  <c r="I99" i="28"/>
  <c r="H99" i="28"/>
  <c r="G99" i="28"/>
  <c r="F99" i="28"/>
  <c r="E99" i="28"/>
  <c r="D99" i="28"/>
  <c r="C99" i="28"/>
  <c r="M98" i="28"/>
  <c r="L98" i="28"/>
  <c r="K98" i="28"/>
  <c r="J98" i="28"/>
  <c r="I98" i="28"/>
  <c r="H98" i="28"/>
  <c r="G98" i="28"/>
  <c r="F98" i="28"/>
  <c r="E98" i="28"/>
  <c r="D98" i="28"/>
  <c r="C98" i="28"/>
  <c r="M97" i="28"/>
  <c r="L97" i="28"/>
  <c r="K97" i="28"/>
  <c r="J97" i="28"/>
  <c r="I97" i="28"/>
  <c r="H97" i="28"/>
  <c r="G97" i="28"/>
  <c r="F97" i="28"/>
  <c r="E97" i="28"/>
  <c r="D97" i="28"/>
  <c r="C97" i="28"/>
  <c r="M96" i="28"/>
  <c r="L96" i="28"/>
  <c r="K96" i="28"/>
  <c r="J96" i="28"/>
  <c r="I96" i="28"/>
  <c r="H96" i="28"/>
  <c r="G96" i="28"/>
  <c r="F96" i="28"/>
  <c r="E96" i="28"/>
  <c r="D96" i="28"/>
  <c r="C96" i="28"/>
  <c r="M95" i="28"/>
  <c r="L95" i="28"/>
  <c r="K95" i="28"/>
  <c r="J95" i="28"/>
  <c r="I95" i="28"/>
  <c r="H95" i="28"/>
  <c r="G95" i="28"/>
  <c r="F95" i="28"/>
  <c r="E95" i="28"/>
  <c r="D95" i="28"/>
  <c r="C95" i="28"/>
  <c r="M94" i="28"/>
  <c r="L94" i="28"/>
  <c r="K94" i="28"/>
  <c r="J94" i="28"/>
  <c r="I94" i="28"/>
  <c r="H94" i="28"/>
  <c r="G94" i="28"/>
  <c r="F94" i="28"/>
  <c r="E94" i="28"/>
  <c r="D94" i="28"/>
  <c r="C94" i="28"/>
  <c r="M93" i="28"/>
  <c r="L93" i="28"/>
  <c r="K93" i="28"/>
  <c r="J93" i="28"/>
  <c r="I93" i="28"/>
  <c r="H93" i="28"/>
  <c r="G93" i="28"/>
  <c r="F93" i="28"/>
  <c r="E93" i="28"/>
  <c r="D93" i="28"/>
  <c r="C93" i="28"/>
  <c r="M92" i="28"/>
  <c r="L92" i="28"/>
  <c r="K92" i="28"/>
  <c r="J92" i="28"/>
  <c r="I92" i="28"/>
  <c r="H92" i="28"/>
  <c r="G92" i="28"/>
  <c r="F92" i="28"/>
  <c r="E92" i="28"/>
  <c r="D92" i="28"/>
  <c r="C92" i="28"/>
  <c r="M91" i="28"/>
  <c r="L91" i="28"/>
  <c r="K91" i="28"/>
  <c r="J91" i="28"/>
  <c r="I91" i="28"/>
  <c r="H91" i="28"/>
  <c r="G91" i="28"/>
  <c r="F91" i="28"/>
  <c r="E91" i="28"/>
  <c r="D91" i="28"/>
  <c r="C91" i="28"/>
  <c r="M90" i="28"/>
  <c r="L90" i="28"/>
  <c r="K90" i="28"/>
  <c r="J90" i="28"/>
  <c r="I90" i="28"/>
  <c r="H90" i="28"/>
  <c r="G90" i="28"/>
  <c r="F90" i="28"/>
  <c r="E90" i="28"/>
  <c r="D90" i="28"/>
  <c r="C90" i="28"/>
  <c r="M89" i="28"/>
  <c r="L89" i="28"/>
  <c r="K89" i="28"/>
  <c r="J89" i="28"/>
  <c r="I89" i="28"/>
  <c r="H89" i="28"/>
  <c r="G89" i="28"/>
  <c r="F89" i="28"/>
  <c r="E89" i="28"/>
  <c r="D89" i="28"/>
  <c r="C89" i="28"/>
  <c r="M88" i="28"/>
  <c r="L88" i="28"/>
  <c r="K88" i="28"/>
  <c r="J88" i="28"/>
  <c r="I88" i="28"/>
  <c r="H88" i="28"/>
  <c r="G88" i="28"/>
  <c r="F88" i="28"/>
  <c r="E88" i="28"/>
  <c r="D88" i="28"/>
  <c r="C88" i="28"/>
  <c r="M87" i="28"/>
  <c r="L87" i="28"/>
  <c r="K87" i="28"/>
  <c r="J87" i="28"/>
  <c r="I87" i="28"/>
  <c r="H87" i="28"/>
  <c r="G87" i="28"/>
  <c r="F87" i="28"/>
  <c r="E87" i="28"/>
  <c r="D87" i="28"/>
  <c r="C87" i="28"/>
  <c r="M86" i="28"/>
  <c r="L86" i="28"/>
  <c r="K86" i="28"/>
  <c r="J86" i="28"/>
  <c r="I86" i="28"/>
  <c r="H86" i="28"/>
  <c r="G86" i="28"/>
  <c r="F86" i="28"/>
  <c r="E86" i="28"/>
  <c r="D86" i="28"/>
  <c r="C86" i="28"/>
  <c r="M85" i="28"/>
  <c r="L85" i="28"/>
  <c r="K85" i="28"/>
  <c r="J85" i="28"/>
  <c r="I85" i="28"/>
  <c r="H85" i="28"/>
  <c r="G85" i="28"/>
  <c r="F85" i="28"/>
  <c r="E85" i="28"/>
  <c r="D85" i="28"/>
  <c r="C85" i="28"/>
  <c r="M84" i="28"/>
  <c r="L84" i="28"/>
  <c r="K84" i="28"/>
  <c r="J84" i="28"/>
  <c r="I84" i="28"/>
  <c r="H84" i="28"/>
  <c r="G84" i="28"/>
  <c r="F84" i="28"/>
  <c r="E84" i="28"/>
  <c r="D84" i="28"/>
  <c r="C84" i="28"/>
  <c r="M83" i="28"/>
  <c r="L83" i="28"/>
  <c r="K83" i="28"/>
  <c r="J83" i="28"/>
  <c r="I83" i="28"/>
  <c r="H83" i="28"/>
  <c r="G83" i="28"/>
  <c r="F83" i="28"/>
  <c r="E83" i="28"/>
  <c r="D83" i="28"/>
  <c r="C83" i="28"/>
  <c r="M82" i="28"/>
  <c r="L82" i="28"/>
  <c r="K82" i="28"/>
  <c r="J82" i="28"/>
  <c r="I82" i="28"/>
  <c r="H82" i="28"/>
  <c r="G82" i="28"/>
  <c r="F82" i="28"/>
  <c r="E82" i="28"/>
  <c r="D82" i="28"/>
  <c r="C82" i="28"/>
  <c r="M81" i="28"/>
  <c r="L81" i="28"/>
  <c r="K81" i="28"/>
  <c r="J81" i="28"/>
  <c r="I81" i="28"/>
  <c r="H81" i="28"/>
  <c r="G81" i="28"/>
  <c r="F81" i="28"/>
  <c r="E81" i="28"/>
  <c r="D81" i="28"/>
  <c r="C81" i="28"/>
  <c r="M80" i="28"/>
  <c r="L80" i="28"/>
  <c r="K80" i="28"/>
  <c r="J80" i="28"/>
  <c r="I80" i="28"/>
  <c r="H80" i="28"/>
  <c r="G80" i="28"/>
  <c r="F80" i="28"/>
  <c r="E80" i="28"/>
  <c r="D80" i="28"/>
  <c r="C80" i="28"/>
  <c r="M79" i="28"/>
  <c r="L79" i="28"/>
  <c r="K79" i="28"/>
  <c r="J79" i="28"/>
  <c r="I79" i="28"/>
  <c r="H79" i="28"/>
  <c r="G79" i="28"/>
  <c r="F79" i="28"/>
  <c r="E79" i="28"/>
  <c r="D79" i="28"/>
  <c r="C79" i="28"/>
  <c r="M78" i="28"/>
  <c r="L78" i="28"/>
  <c r="K78" i="28"/>
  <c r="J78" i="28"/>
  <c r="I78" i="28"/>
  <c r="H78" i="28"/>
  <c r="G78" i="28"/>
  <c r="F78" i="28"/>
  <c r="E78" i="28"/>
  <c r="D78" i="28"/>
  <c r="C78" i="28"/>
  <c r="M77" i="28"/>
  <c r="L77" i="28"/>
  <c r="K77" i="28"/>
  <c r="J77" i="28"/>
  <c r="I77" i="28"/>
  <c r="H77" i="28"/>
  <c r="G77" i="28"/>
  <c r="F77" i="28"/>
  <c r="E77" i="28"/>
  <c r="D77" i="28"/>
  <c r="C77" i="28"/>
  <c r="M76" i="28"/>
  <c r="L76" i="28"/>
  <c r="K76" i="28"/>
  <c r="J76" i="28"/>
  <c r="I76" i="28"/>
  <c r="H76" i="28"/>
  <c r="G76" i="28"/>
  <c r="F76" i="28"/>
  <c r="E76" i="28"/>
  <c r="D76" i="28"/>
  <c r="C76" i="28"/>
  <c r="M75" i="28"/>
  <c r="L75" i="28"/>
  <c r="K75" i="28"/>
  <c r="J75" i="28"/>
  <c r="I75" i="28"/>
  <c r="H75" i="28"/>
  <c r="G75" i="28"/>
  <c r="F75" i="28"/>
  <c r="E75" i="28"/>
  <c r="D75" i="28"/>
  <c r="C75" i="28"/>
  <c r="M74" i="28"/>
  <c r="L74" i="28"/>
  <c r="K74" i="28"/>
  <c r="J74" i="28"/>
  <c r="I74" i="28"/>
  <c r="H74" i="28"/>
  <c r="G74" i="28"/>
  <c r="F74" i="28"/>
  <c r="E74" i="28"/>
  <c r="D74" i="28"/>
  <c r="C74" i="28"/>
  <c r="M73" i="28"/>
  <c r="L73" i="28"/>
  <c r="K73" i="28"/>
  <c r="J73" i="28"/>
  <c r="I73" i="28"/>
  <c r="H73" i="28"/>
  <c r="G73" i="28"/>
  <c r="F73" i="28"/>
  <c r="E73" i="28"/>
  <c r="D73" i="28"/>
  <c r="C73" i="28"/>
  <c r="M72" i="28"/>
  <c r="L72" i="28"/>
  <c r="K72" i="28"/>
  <c r="J72" i="28"/>
  <c r="I72" i="28"/>
  <c r="H72" i="28"/>
  <c r="G72" i="28"/>
  <c r="F72" i="28"/>
  <c r="E72" i="28"/>
  <c r="D72" i="28"/>
  <c r="C72" i="28"/>
  <c r="M71" i="28"/>
  <c r="L71" i="28"/>
  <c r="K71" i="28"/>
  <c r="J71" i="28"/>
  <c r="I71" i="28"/>
  <c r="H71" i="28"/>
  <c r="G71" i="28"/>
  <c r="F71" i="28"/>
  <c r="E71" i="28"/>
  <c r="D71" i="28"/>
  <c r="C71" i="28"/>
  <c r="M70" i="28"/>
  <c r="L70" i="28"/>
  <c r="K70" i="28"/>
  <c r="J70" i="28"/>
  <c r="I70" i="28"/>
  <c r="H70" i="28"/>
  <c r="G70" i="28"/>
  <c r="F70" i="28"/>
  <c r="E70" i="28"/>
  <c r="D70" i="28"/>
  <c r="C70" i="28"/>
  <c r="M69" i="28"/>
  <c r="L69" i="28"/>
  <c r="K69" i="28"/>
  <c r="J69" i="28"/>
  <c r="I69" i="28"/>
  <c r="H69" i="28"/>
  <c r="G69" i="28"/>
  <c r="F69" i="28"/>
  <c r="E69" i="28"/>
  <c r="D69" i="28"/>
  <c r="C69" i="28"/>
  <c r="M68" i="28"/>
  <c r="L68" i="28"/>
  <c r="K68" i="28"/>
  <c r="J68" i="28"/>
  <c r="I68" i="28"/>
  <c r="H68" i="28"/>
  <c r="G68" i="28"/>
  <c r="F68" i="28"/>
  <c r="E68" i="28"/>
  <c r="D68" i="28"/>
  <c r="C68" i="28"/>
  <c r="M67" i="28"/>
  <c r="L67" i="28"/>
  <c r="K67" i="28"/>
  <c r="J67" i="28"/>
  <c r="I67" i="28"/>
  <c r="H67" i="28"/>
  <c r="G67" i="28"/>
  <c r="F67" i="28"/>
  <c r="E67" i="28"/>
  <c r="D67" i="28"/>
  <c r="C67" i="28"/>
  <c r="M66" i="28"/>
  <c r="L66" i="28"/>
  <c r="K66" i="28"/>
  <c r="J66" i="28"/>
  <c r="I66" i="28"/>
  <c r="H66" i="28"/>
  <c r="G66" i="28"/>
  <c r="F66" i="28"/>
  <c r="E66" i="28"/>
  <c r="D66" i="28"/>
  <c r="C66" i="28"/>
  <c r="M65" i="28"/>
  <c r="L65" i="28"/>
  <c r="K65" i="28"/>
  <c r="J65" i="28"/>
  <c r="I65" i="28"/>
  <c r="H65" i="28"/>
  <c r="G65" i="28"/>
  <c r="F65" i="28"/>
  <c r="E65" i="28"/>
  <c r="D65" i="28"/>
  <c r="C65" i="28"/>
  <c r="M64" i="28"/>
  <c r="L64" i="28"/>
  <c r="K64" i="28"/>
  <c r="J64" i="28"/>
  <c r="I64" i="28"/>
  <c r="H64" i="28"/>
  <c r="G64" i="28"/>
  <c r="F64" i="28"/>
  <c r="E64" i="28"/>
  <c r="D64" i="28"/>
  <c r="C64" i="28"/>
  <c r="M63" i="28"/>
  <c r="L63" i="28"/>
  <c r="K63" i="28"/>
  <c r="J63" i="28"/>
  <c r="I63" i="28"/>
  <c r="H63" i="28"/>
  <c r="G63" i="28"/>
  <c r="F63" i="28"/>
  <c r="E63" i="28"/>
  <c r="D63" i="28"/>
  <c r="C63" i="28"/>
  <c r="M62" i="28"/>
  <c r="L62" i="28"/>
  <c r="K62" i="28"/>
  <c r="J62" i="28"/>
  <c r="I62" i="28"/>
  <c r="H62" i="28"/>
  <c r="G62" i="28"/>
  <c r="F62" i="28"/>
  <c r="E62" i="28"/>
  <c r="D62" i="28"/>
  <c r="C62" i="28"/>
  <c r="M61" i="28"/>
  <c r="L61" i="28"/>
  <c r="K61" i="28"/>
  <c r="J61" i="28"/>
  <c r="I61" i="28"/>
  <c r="H61" i="28"/>
  <c r="G61" i="28"/>
  <c r="F61" i="28"/>
  <c r="E61" i="28"/>
  <c r="D61" i="28"/>
  <c r="C61" i="28"/>
  <c r="M60" i="28"/>
  <c r="L60" i="28"/>
  <c r="K60" i="28"/>
  <c r="J60" i="28"/>
  <c r="I60" i="28"/>
  <c r="H60" i="28"/>
  <c r="G60" i="28"/>
  <c r="F60" i="28"/>
  <c r="E60" i="28"/>
  <c r="D60" i="28"/>
  <c r="C60" i="28"/>
  <c r="M59" i="28"/>
  <c r="L59" i="28"/>
  <c r="K59" i="28"/>
  <c r="J59" i="28"/>
  <c r="I59" i="28"/>
  <c r="H59" i="28"/>
  <c r="G59" i="28"/>
  <c r="F59" i="28"/>
  <c r="E59" i="28"/>
  <c r="D59" i="28"/>
  <c r="C59" i="28"/>
  <c r="M58" i="28"/>
  <c r="L58" i="28"/>
  <c r="K58" i="28"/>
  <c r="J58" i="28"/>
  <c r="I58" i="28"/>
  <c r="H58" i="28"/>
  <c r="G58" i="28"/>
  <c r="F58" i="28"/>
  <c r="E58" i="28"/>
  <c r="D58" i="28"/>
  <c r="C58" i="28"/>
  <c r="M57" i="28"/>
  <c r="L57" i="28"/>
  <c r="K57" i="28"/>
  <c r="J57" i="28"/>
  <c r="I57" i="28"/>
  <c r="H57" i="28"/>
  <c r="G57" i="28"/>
  <c r="F57" i="28"/>
  <c r="E57" i="28"/>
  <c r="D57" i="28"/>
  <c r="C57" i="28"/>
  <c r="M56" i="28"/>
  <c r="L56" i="28"/>
  <c r="K56" i="28"/>
  <c r="J56" i="28"/>
  <c r="I56" i="28"/>
  <c r="H56" i="28"/>
  <c r="G56" i="28"/>
  <c r="F56" i="28"/>
  <c r="E56" i="28"/>
  <c r="D56" i="28"/>
  <c r="C56" i="28"/>
  <c r="M55" i="28"/>
  <c r="L55" i="28"/>
  <c r="K55" i="28"/>
  <c r="J55" i="28"/>
  <c r="I55" i="28"/>
  <c r="H55" i="28"/>
  <c r="G55" i="28"/>
  <c r="F55" i="28"/>
  <c r="E55" i="28"/>
  <c r="D55" i="28"/>
  <c r="C55" i="28"/>
  <c r="M54" i="28"/>
  <c r="L54" i="28"/>
  <c r="K54" i="28"/>
  <c r="J54" i="28"/>
  <c r="I54" i="28"/>
  <c r="H54" i="28"/>
  <c r="G54" i="28"/>
  <c r="F54" i="28"/>
  <c r="E54" i="28"/>
  <c r="D54" i="28"/>
  <c r="C54" i="28"/>
  <c r="M53" i="28"/>
  <c r="L53" i="28"/>
  <c r="K53" i="28"/>
  <c r="J53" i="28"/>
  <c r="I53" i="28"/>
  <c r="H53" i="28"/>
  <c r="G53" i="28"/>
  <c r="F53" i="28"/>
  <c r="E53" i="28"/>
  <c r="D53" i="28"/>
  <c r="C53" i="28"/>
  <c r="F40" i="28"/>
  <c r="E40" i="28"/>
  <c r="D40" i="28"/>
  <c r="C40" i="28"/>
  <c r="F39" i="28"/>
  <c r="E39" i="28"/>
  <c r="D39" i="28"/>
  <c r="C39" i="28"/>
  <c r="F38" i="28"/>
  <c r="E38" i="28"/>
  <c r="D38" i="28"/>
  <c r="C38" i="28"/>
  <c r="F37" i="28"/>
  <c r="E37" i="28"/>
  <c r="D37" i="28"/>
  <c r="C37" i="28"/>
  <c r="F36" i="28"/>
  <c r="E36" i="28"/>
  <c r="D36" i="28"/>
  <c r="C36" i="28"/>
  <c r="F35" i="28"/>
  <c r="E35" i="28"/>
  <c r="D35" i="28"/>
  <c r="C35" i="28"/>
  <c r="F34" i="28"/>
  <c r="E34" i="28"/>
  <c r="D34" i="28"/>
  <c r="C34" i="28"/>
  <c r="F33" i="28"/>
  <c r="E33" i="28"/>
  <c r="D33" i="28"/>
  <c r="C33" i="28"/>
  <c r="F32" i="28"/>
  <c r="E32" i="28"/>
  <c r="D32" i="28"/>
  <c r="C32" i="28"/>
  <c r="F31" i="28"/>
  <c r="E31" i="28"/>
  <c r="D31" i="28"/>
  <c r="C31" i="28"/>
  <c r="F30" i="28"/>
  <c r="E30" i="28"/>
  <c r="D30" i="28"/>
  <c r="C30" i="28"/>
  <c r="F29" i="28"/>
  <c r="E29" i="28"/>
  <c r="D29" i="28"/>
  <c r="C29" i="28"/>
  <c r="F28" i="28"/>
  <c r="E28" i="28"/>
  <c r="D28" i="28"/>
  <c r="C28" i="28"/>
  <c r="F27" i="28"/>
  <c r="E27" i="28"/>
  <c r="D27" i="28"/>
  <c r="C27" i="28"/>
  <c r="F26" i="28"/>
  <c r="E26" i="28"/>
  <c r="D26" i="28"/>
  <c r="C26" i="28"/>
  <c r="F25" i="28"/>
  <c r="E25" i="28"/>
  <c r="D25" i="28"/>
  <c r="C25" i="28"/>
  <c r="F24" i="28"/>
  <c r="E24" i="28"/>
  <c r="D24" i="28"/>
  <c r="C24" i="28"/>
  <c r="I17" i="28"/>
  <c r="H17" i="28"/>
  <c r="G17" i="28"/>
  <c r="F17" i="28"/>
  <c r="E17" i="28"/>
  <c r="D17" i="28"/>
  <c r="C17" i="28"/>
  <c r="I16" i="28"/>
  <c r="H16" i="28"/>
  <c r="G16" i="28"/>
  <c r="F16" i="28"/>
  <c r="E16" i="28"/>
  <c r="D16" i="28"/>
  <c r="C16" i="28"/>
  <c r="I15" i="28"/>
  <c r="H15" i="28"/>
  <c r="G15" i="28"/>
  <c r="F15" i="28"/>
  <c r="E15" i="28"/>
  <c r="D15" i="28"/>
  <c r="C15" i="28"/>
  <c r="I14" i="28"/>
  <c r="H14" i="28"/>
  <c r="G14" i="28"/>
  <c r="F14" i="28"/>
  <c r="E14" i="28"/>
  <c r="D14" i="28"/>
  <c r="C14" i="28"/>
  <c r="I13" i="28"/>
  <c r="H13" i="28"/>
  <c r="G13" i="28"/>
  <c r="F13" i="28"/>
  <c r="E13" i="28"/>
  <c r="D13" i="28"/>
  <c r="C13" i="28"/>
  <c r="I12" i="28"/>
  <c r="H12" i="28"/>
  <c r="G12" i="28"/>
  <c r="F12" i="28"/>
  <c r="E12" i="28"/>
  <c r="D12" i="28"/>
  <c r="C12" i="28"/>
  <c r="M7" i="28"/>
  <c r="L7" i="28"/>
  <c r="K7" i="28"/>
  <c r="J7" i="28"/>
  <c r="I7" i="28"/>
  <c r="H7" i="28"/>
  <c r="G7" i="28"/>
  <c r="F7" i="28"/>
  <c r="E7" i="28"/>
  <c r="D7" i="28"/>
  <c r="C7" i="28"/>
  <c r="M6" i="28"/>
  <c r="L6" i="28"/>
  <c r="K6" i="28"/>
  <c r="J6" i="28"/>
  <c r="I6" i="28"/>
  <c r="H6" i="28"/>
  <c r="G6" i="28"/>
  <c r="F6" i="28"/>
  <c r="E6" i="28"/>
  <c r="D6" i="28"/>
  <c r="C6" i="28"/>
  <c r="M5" i="28"/>
  <c r="L5" i="28"/>
  <c r="K5" i="28"/>
  <c r="J5" i="28"/>
  <c r="I5" i="28"/>
  <c r="H5" i="28"/>
  <c r="G5" i="28"/>
  <c r="F5" i="28"/>
  <c r="E5" i="28"/>
  <c r="D5" i="28"/>
  <c r="C5" i="28"/>
  <c r="M4" i="28"/>
  <c r="L4" i="28"/>
  <c r="K4" i="28"/>
  <c r="J4" i="28"/>
  <c r="I4" i="28"/>
  <c r="H4" i="28"/>
  <c r="G4" i="28"/>
  <c r="F4" i="28"/>
  <c r="E4" i="28"/>
  <c r="D4" i="28"/>
  <c r="C4" i="28"/>
  <c r="M3" i="28"/>
  <c r="L3" i="28"/>
  <c r="K3" i="28"/>
  <c r="J3" i="28"/>
  <c r="I3" i="28"/>
  <c r="H3" i="28"/>
  <c r="G3" i="28"/>
  <c r="F3" i="28"/>
  <c r="E3" i="28"/>
  <c r="D3" i="28"/>
  <c r="C3" i="28"/>
  <c r="C54" i="25" l="1"/>
  <c r="D54" i="25"/>
  <c r="E54" i="25"/>
  <c r="F54" i="25"/>
  <c r="G54" i="25"/>
  <c r="H54" i="25"/>
  <c r="I54" i="25"/>
  <c r="J54" i="25"/>
  <c r="K54" i="25"/>
  <c r="L54" i="25"/>
  <c r="M54" i="25"/>
  <c r="C55" i="25"/>
  <c r="D55" i="25"/>
  <c r="E55" i="25"/>
  <c r="F55" i="25"/>
  <c r="G55" i="25"/>
  <c r="H55" i="25"/>
  <c r="I55" i="25"/>
  <c r="J55" i="25"/>
  <c r="K55" i="25"/>
  <c r="L55" i="25"/>
  <c r="M55" i="25"/>
  <c r="C56" i="25"/>
  <c r="D56" i="25"/>
  <c r="E56" i="25"/>
  <c r="F56" i="25"/>
  <c r="G56" i="25"/>
  <c r="H56" i="25"/>
  <c r="I56" i="25"/>
  <c r="J56" i="25"/>
  <c r="K56" i="25"/>
  <c r="L56" i="25"/>
  <c r="M56" i="25"/>
  <c r="C57" i="25"/>
  <c r="D57" i="25"/>
  <c r="E57" i="25"/>
  <c r="F57" i="25"/>
  <c r="G57" i="25"/>
  <c r="H57" i="25"/>
  <c r="I57" i="25"/>
  <c r="J57" i="25"/>
  <c r="K57" i="25"/>
  <c r="L57" i="25"/>
  <c r="M57" i="25"/>
  <c r="C58" i="25"/>
  <c r="D58" i="25"/>
  <c r="E58" i="25"/>
  <c r="F58" i="25"/>
  <c r="G58" i="25"/>
  <c r="H58" i="25"/>
  <c r="I58" i="25"/>
  <c r="J58" i="25"/>
  <c r="K58" i="25"/>
  <c r="L58" i="25"/>
  <c r="M58" i="25"/>
  <c r="C59" i="25"/>
  <c r="D59" i="25"/>
  <c r="E59" i="25"/>
  <c r="F59" i="25"/>
  <c r="G59" i="25"/>
  <c r="H59" i="25"/>
  <c r="I59" i="25"/>
  <c r="J59" i="25"/>
  <c r="K59" i="25"/>
  <c r="L59" i="25"/>
  <c r="M59" i="25"/>
  <c r="C60" i="25"/>
  <c r="D60" i="25"/>
  <c r="E60" i="25"/>
  <c r="F60" i="25"/>
  <c r="G60" i="25"/>
  <c r="H60" i="25"/>
  <c r="I60" i="25"/>
  <c r="J60" i="25"/>
  <c r="K60" i="25"/>
  <c r="L60" i="25"/>
  <c r="M60" i="25"/>
  <c r="C61" i="25"/>
  <c r="D61" i="25"/>
  <c r="E61" i="25"/>
  <c r="F61" i="25"/>
  <c r="G61" i="25"/>
  <c r="H61" i="25"/>
  <c r="I61" i="25"/>
  <c r="J61" i="25"/>
  <c r="K61" i="25"/>
  <c r="L61" i="25"/>
  <c r="M61" i="25"/>
  <c r="C62" i="25"/>
  <c r="D62" i="25"/>
  <c r="E62" i="25"/>
  <c r="F62" i="25"/>
  <c r="G62" i="25"/>
  <c r="H62" i="25"/>
  <c r="I62" i="25"/>
  <c r="J62" i="25"/>
  <c r="K62" i="25"/>
  <c r="L62" i="25"/>
  <c r="M62" i="25"/>
  <c r="C63" i="25"/>
  <c r="D63" i="25"/>
  <c r="E63" i="25"/>
  <c r="F63" i="25"/>
  <c r="G63" i="25"/>
  <c r="H63" i="25"/>
  <c r="I63" i="25"/>
  <c r="J63" i="25"/>
  <c r="K63" i="25"/>
  <c r="L63" i="25"/>
  <c r="M63" i="25"/>
  <c r="C64" i="25"/>
  <c r="D64" i="25"/>
  <c r="E64" i="25"/>
  <c r="F64" i="25"/>
  <c r="G64" i="25"/>
  <c r="H64" i="25"/>
  <c r="I64" i="25"/>
  <c r="J64" i="25"/>
  <c r="K64" i="25"/>
  <c r="L64" i="25"/>
  <c r="M64" i="25"/>
  <c r="C65" i="25"/>
  <c r="D65" i="25"/>
  <c r="E65" i="25"/>
  <c r="F65" i="25"/>
  <c r="G65" i="25"/>
  <c r="H65" i="25"/>
  <c r="I65" i="25"/>
  <c r="J65" i="25"/>
  <c r="K65" i="25"/>
  <c r="L65" i="25"/>
  <c r="M65" i="25"/>
  <c r="C66" i="25"/>
  <c r="D66" i="25"/>
  <c r="E66" i="25"/>
  <c r="F66" i="25"/>
  <c r="G66" i="25"/>
  <c r="H66" i="25"/>
  <c r="I66" i="25"/>
  <c r="J66" i="25"/>
  <c r="K66" i="25"/>
  <c r="L66" i="25"/>
  <c r="M66" i="25"/>
  <c r="C67" i="25"/>
  <c r="D67" i="25"/>
  <c r="E67" i="25"/>
  <c r="F67" i="25"/>
  <c r="G67" i="25"/>
  <c r="H67" i="25"/>
  <c r="I67" i="25"/>
  <c r="J67" i="25"/>
  <c r="K67" i="25"/>
  <c r="L67" i="25"/>
  <c r="M67" i="25"/>
  <c r="C68" i="25"/>
  <c r="D68" i="25"/>
  <c r="E68" i="25"/>
  <c r="F68" i="25"/>
  <c r="G68" i="25"/>
  <c r="H68" i="25"/>
  <c r="I68" i="25"/>
  <c r="J68" i="25"/>
  <c r="K68" i="25"/>
  <c r="L68" i="25"/>
  <c r="M68" i="25"/>
  <c r="C69" i="25"/>
  <c r="D69" i="25"/>
  <c r="E69" i="25"/>
  <c r="F69" i="25"/>
  <c r="G69" i="25"/>
  <c r="H69" i="25"/>
  <c r="I69" i="25"/>
  <c r="J69" i="25"/>
  <c r="K69" i="25"/>
  <c r="L69" i="25"/>
  <c r="M69" i="25"/>
  <c r="C70" i="25"/>
  <c r="D70" i="25"/>
  <c r="E70" i="25"/>
  <c r="F70" i="25"/>
  <c r="G70" i="25"/>
  <c r="H70" i="25"/>
  <c r="I70" i="25"/>
  <c r="J70" i="25"/>
  <c r="K70" i="25"/>
  <c r="L70" i="25"/>
  <c r="M70" i="25"/>
  <c r="C71" i="25"/>
  <c r="D71" i="25"/>
  <c r="E71" i="25"/>
  <c r="F71" i="25"/>
  <c r="G71" i="25"/>
  <c r="H71" i="25"/>
  <c r="I71" i="25"/>
  <c r="J71" i="25"/>
  <c r="K71" i="25"/>
  <c r="L71" i="25"/>
  <c r="M71" i="25"/>
  <c r="C72" i="25"/>
  <c r="D72" i="25"/>
  <c r="E72" i="25"/>
  <c r="F72" i="25"/>
  <c r="G72" i="25"/>
  <c r="H72" i="25"/>
  <c r="I72" i="25"/>
  <c r="J72" i="25"/>
  <c r="K72" i="25"/>
  <c r="L72" i="25"/>
  <c r="M72" i="25"/>
  <c r="C73" i="25"/>
  <c r="D73" i="25"/>
  <c r="E73" i="25"/>
  <c r="F73" i="25"/>
  <c r="G73" i="25"/>
  <c r="H73" i="25"/>
  <c r="I73" i="25"/>
  <c r="J73" i="25"/>
  <c r="K73" i="25"/>
  <c r="L73" i="25"/>
  <c r="M73" i="25"/>
  <c r="C74" i="25"/>
  <c r="D74" i="25"/>
  <c r="E74" i="25"/>
  <c r="F74" i="25"/>
  <c r="G74" i="25"/>
  <c r="H74" i="25"/>
  <c r="I74" i="25"/>
  <c r="J74" i="25"/>
  <c r="K74" i="25"/>
  <c r="L74" i="25"/>
  <c r="M74" i="25"/>
  <c r="C75" i="25"/>
  <c r="D75" i="25"/>
  <c r="E75" i="25"/>
  <c r="F75" i="25"/>
  <c r="G75" i="25"/>
  <c r="H75" i="25"/>
  <c r="I75" i="25"/>
  <c r="J75" i="25"/>
  <c r="K75" i="25"/>
  <c r="L75" i="25"/>
  <c r="M75" i="25"/>
  <c r="C76" i="25"/>
  <c r="D76" i="25"/>
  <c r="E76" i="25"/>
  <c r="F76" i="25"/>
  <c r="G76" i="25"/>
  <c r="H76" i="25"/>
  <c r="I76" i="25"/>
  <c r="J76" i="25"/>
  <c r="K76" i="25"/>
  <c r="L76" i="25"/>
  <c r="M76" i="25"/>
  <c r="C77" i="25"/>
  <c r="D77" i="25"/>
  <c r="E77" i="25"/>
  <c r="F77" i="25"/>
  <c r="G77" i="25"/>
  <c r="H77" i="25"/>
  <c r="I77" i="25"/>
  <c r="J77" i="25"/>
  <c r="K77" i="25"/>
  <c r="L77" i="25"/>
  <c r="M77" i="25"/>
  <c r="C78" i="25"/>
  <c r="D78" i="25"/>
  <c r="E78" i="25"/>
  <c r="F78" i="25"/>
  <c r="G78" i="25"/>
  <c r="H78" i="25"/>
  <c r="I78" i="25"/>
  <c r="J78" i="25"/>
  <c r="K78" i="25"/>
  <c r="L78" i="25"/>
  <c r="M78" i="25"/>
  <c r="C79" i="25"/>
  <c r="D79" i="25"/>
  <c r="E79" i="25"/>
  <c r="F79" i="25"/>
  <c r="G79" i="25"/>
  <c r="H79" i="25"/>
  <c r="I79" i="25"/>
  <c r="J79" i="25"/>
  <c r="K79" i="25"/>
  <c r="L79" i="25"/>
  <c r="M79" i="25"/>
  <c r="C80" i="25"/>
  <c r="D80" i="25"/>
  <c r="E80" i="25"/>
  <c r="F80" i="25"/>
  <c r="G80" i="25"/>
  <c r="H80" i="25"/>
  <c r="I80" i="25"/>
  <c r="J80" i="25"/>
  <c r="K80" i="25"/>
  <c r="L80" i="25"/>
  <c r="M80" i="25"/>
  <c r="C81" i="25"/>
  <c r="D81" i="25"/>
  <c r="E81" i="25"/>
  <c r="F81" i="25"/>
  <c r="G81" i="25"/>
  <c r="H81" i="25"/>
  <c r="I81" i="25"/>
  <c r="J81" i="25"/>
  <c r="K81" i="25"/>
  <c r="L81" i="25"/>
  <c r="M81" i="25"/>
  <c r="C82" i="25"/>
  <c r="D82" i="25"/>
  <c r="E82" i="25"/>
  <c r="F82" i="25"/>
  <c r="G82" i="25"/>
  <c r="H82" i="25"/>
  <c r="I82" i="25"/>
  <c r="J82" i="25"/>
  <c r="K82" i="25"/>
  <c r="L82" i="25"/>
  <c r="M82" i="25"/>
  <c r="C83" i="25"/>
  <c r="D83" i="25"/>
  <c r="E83" i="25"/>
  <c r="F83" i="25"/>
  <c r="G83" i="25"/>
  <c r="H83" i="25"/>
  <c r="I83" i="25"/>
  <c r="J83" i="25"/>
  <c r="K83" i="25"/>
  <c r="L83" i="25"/>
  <c r="M83" i="25"/>
  <c r="C84" i="25"/>
  <c r="D84" i="25"/>
  <c r="E84" i="25"/>
  <c r="F84" i="25"/>
  <c r="G84" i="25"/>
  <c r="H84" i="25"/>
  <c r="I84" i="25"/>
  <c r="J84" i="25"/>
  <c r="K84" i="25"/>
  <c r="L84" i="25"/>
  <c r="M84" i="25"/>
  <c r="C85" i="25"/>
  <c r="D85" i="25"/>
  <c r="E85" i="25"/>
  <c r="F85" i="25"/>
  <c r="G85" i="25"/>
  <c r="H85" i="25"/>
  <c r="I85" i="25"/>
  <c r="J85" i="25"/>
  <c r="K85" i="25"/>
  <c r="L85" i="25"/>
  <c r="M85" i="25"/>
  <c r="C86" i="25"/>
  <c r="D86" i="25"/>
  <c r="E86" i="25"/>
  <c r="F86" i="25"/>
  <c r="G86" i="25"/>
  <c r="H86" i="25"/>
  <c r="I86" i="25"/>
  <c r="J86" i="25"/>
  <c r="K86" i="25"/>
  <c r="L86" i="25"/>
  <c r="M86" i="25"/>
  <c r="C87" i="25"/>
  <c r="D87" i="25"/>
  <c r="E87" i="25"/>
  <c r="F87" i="25"/>
  <c r="G87" i="25"/>
  <c r="H87" i="25"/>
  <c r="I87" i="25"/>
  <c r="J87" i="25"/>
  <c r="K87" i="25"/>
  <c r="L87" i="25"/>
  <c r="M87" i="25"/>
  <c r="C88" i="25"/>
  <c r="D88" i="25"/>
  <c r="E88" i="25"/>
  <c r="F88" i="25"/>
  <c r="G88" i="25"/>
  <c r="H88" i="25"/>
  <c r="I88" i="25"/>
  <c r="J88" i="25"/>
  <c r="K88" i="25"/>
  <c r="L88" i="25"/>
  <c r="M88" i="25"/>
  <c r="C89" i="25"/>
  <c r="D89" i="25"/>
  <c r="E89" i="25"/>
  <c r="F89" i="25"/>
  <c r="G89" i="25"/>
  <c r="H89" i="25"/>
  <c r="I89" i="25"/>
  <c r="J89" i="25"/>
  <c r="K89" i="25"/>
  <c r="L89" i="25"/>
  <c r="M89" i="25"/>
  <c r="C90" i="25"/>
  <c r="D90" i="25"/>
  <c r="E90" i="25"/>
  <c r="F90" i="25"/>
  <c r="G90" i="25"/>
  <c r="H90" i="25"/>
  <c r="I90" i="25"/>
  <c r="J90" i="25"/>
  <c r="K90" i="25"/>
  <c r="L90" i="25"/>
  <c r="M90" i="25"/>
  <c r="C91" i="25"/>
  <c r="D91" i="25"/>
  <c r="E91" i="25"/>
  <c r="F91" i="25"/>
  <c r="G91" i="25"/>
  <c r="H91" i="25"/>
  <c r="I91" i="25"/>
  <c r="J91" i="25"/>
  <c r="K91" i="25"/>
  <c r="L91" i="25"/>
  <c r="M91" i="25"/>
  <c r="C92" i="25"/>
  <c r="D92" i="25"/>
  <c r="E92" i="25"/>
  <c r="F92" i="25"/>
  <c r="G92" i="25"/>
  <c r="H92" i="25"/>
  <c r="I92" i="25"/>
  <c r="J92" i="25"/>
  <c r="K92" i="25"/>
  <c r="L92" i="25"/>
  <c r="M92" i="25"/>
  <c r="C93" i="25"/>
  <c r="D93" i="25"/>
  <c r="E93" i="25"/>
  <c r="F93" i="25"/>
  <c r="G93" i="25"/>
  <c r="H93" i="25"/>
  <c r="I93" i="25"/>
  <c r="J93" i="25"/>
  <c r="K93" i="25"/>
  <c r="L93" i="25"/>
  <c r="M93" i="25"/>
  <c r="C94" i="25"/>
  <c r="D94" i="25"/>
  <c r="E94" i="25"/>
  <c r="F94" i="25"/>
  <c r="G94" i="25"/>
  <c r="H94" i="25"/>
  <c r="I94" i="25"/>
  <c r="J94" i="25"/>
  <c r="K94" i="25"/>
  <c r="L94" i="25"/>
  <c r="M94" i="25"/>
  <c r="C95" i="25"/>
  <c r="D95" i="25"/>
  <c r="E95" i="25"/>
  <c r="F95" i="25"/>
  <c r="G95" i="25"/>
  <c r="H95" i="25"/>
  <c r="I95" i="25"/>
  <c r="J95" i="25"/>
  <c r="K95" i="25"/>
  <c r="L95" i="25"/>
  <c r="M95" i="25"/>
  <c r="C96" i="25"/>
  <c r="D96" i="25"/>
  <c r="E96" i="25"/>
  <c r="F96" i="25"/>
  <c r="G96" i="25"/>
  <c r="H96" i="25"/>
  <c r="I96" i="25"/>
  <c r="J96" i="25"/>
  <c r="K96" i="25"/>
  <c r="L96" i="25"/>
  <c r="M96" i="25"/>
  <c r="C97" i="25"/>
  <c r="D97" i="25"/>
  <c r="E97" i="25"/>
  <c r="F97" i="25"/>
  <c r="G97" i="25"/>
  <c r="H97" i="25"/>
  <c r="I97" i="25"/>
  <c r="J97" i="25"/>
  <c r="K97" i="25"/>
  <c r="L97" i="25"/>
  <c r="M97" i="25"/>
  <c r="C98" i="25"/>
  <c r="D98" i="25"/>
  <c r="E98" i="25"/>
  <c r="F98" i="25"/>
  <c r="G98" i="25"/>
  <c r="H98" i="25"/>
  <c r="I98" i="25"/>
  <c r="J98" i="25"/>
  <c r="K98" i="25"/>
  <c r="L98" i="25"/>
  <c r="M98" i="25"/>
  <c r="C99" i="25"/>
  <c r="D99" i="25"/>
  <c r="E99" i="25"/>
  <c r="F99" i="25"/>
  <c r="G99" i="25"/>
  <c r="H99" i="25"/>
  <c r="I99" i="25"/>
  <c r="J99" i="25"/>
  <c r="K99" i="25"/>
  <c r="L99" i="25"/>
  <c r="M99" i="25"/>
  <c r="M53" i="25"/>
  <c r="L53" i="25"/>
  <c r="K53" i="25"/>
  <c r="J53" i="25"/>
  <c r="I53" i="25"/>
  <c r="H53" i="25"/>
  <c r="G53" i="25"/>
  <c r="F53" i="25"/>
  <c r="E53" i="25"/>
  <c r="D53" i="25"/>
  <c r="C53" i="25"/>
  <c r="C54" i="27"/>
  <c r="D54" i="27"/>
  <c r="E54" i="27"/>
  <c r="F54" i="27"/>
  <c r="G54" i="27"/>
  <c r="H54" i="27"/>
  <c r="I54" i="27"/>
  <c r="J54" i="27"/>
  <c r="K54" i="27"/>
  <c r="L54" i="27"/>
  <c r="M54" i="27"/>
  <c r="C55" i="27"/>
  <c r="D55" i="27"/>
  <c r="E55" i="27"/>
  <c r="F55" i="27"/>
  <c r="G55" i="27"/>
  <c r="H55" i="27"/>
  <c r="I55" i="27"/>
  <c r="J55" i="27"/>
  <c r="K55" i="27"/>
  <c r="L55" i="27"/>
  <c r="M55" i="27"/>
  <c r="C56" i="27"/>
  <c r="D56" i="27"/>
  <c r="E56" i="27"/>
  <c r="F56" i="27"/>
  <c r="G56" i="27"/>
  <c r="H56" i="27"/>
  <c r="I56" i="27"/>
  <c r="J56" i="27"/>
  <c r="K56" i="27"/>
  <c r="L56" i="27"/>
  <c r="M56" i="27"/>
  <c r="C57" i="27"/>
  <c r="D57" i="27"/>
  <c r="E57" i="27"/>
  <c r="F57" i="27"/>
  <c r="G57" i="27"/>
  <c r="H57" i="27"/>
  <c r="I57" i="27"/>
  <c r="J57" i="27"/>
  <c r="K57" i="27"/>
  <c r="L57" i="27"/>
  <c r="M57" i="27"/>
  <c r="C58" i="27"/>
  <c r="D58" i="27"/>
  <c r="E58" i="27"/>
  <c r="F58" i="27"/>
  <c r="G58" i="27"/>
  <c r="H58" i="27"/>
  <c r="I58" i="27"/>
  <c r="J58" i="27"/>
  <c r="K58" i="27"/>
  <c r="L58" i="27"/>
  <c r="M58" i="27"/>
  <c r="C59" i="27"/>
  <c r="D59" i="27"/>
  <c r="E59" i="27"/>
  <c r="F59" i="27"/>
  <c r="G59" i="27"/>
  <c r="H59" i="27"/>
  <c r="I59" i="27"/>
  <c r="J59" i="27"/>
  <c r="K59" i="27"/>
  <c r="L59" i="27"/>
  <c r="M59" i="27"/>
  <c r="C60" i="27"/>
  <c r="D60" i="27"/>
  <c r="E60" i="27"/>
  <c r="F60" i="27"/>
  <c r="G60" i="27"/>
  <c r="H60" i="27"/>
  <c r="I60" i="27"/>
  <c r="J60" i="27"/>
  <c r="K60" i="27"/>
  <c r="L60" i="27"/>
  <c r="M60" i="27"/>
  <c r="C61" i="27"/>
  <c r="D61" i="27"/>
  <c r="E61" i="27"/>
  <c r="F61" i="27"/>
  <c r="G61" i="27"/>
  <c r="H61" i="27"/>
  <c r="I61" i="27"/>
  <c r="J61" i="27"/>
  <c r="K61" i="27"/>
  <c r="L61" i="27"/>
  <c r="M61" i="27"/>
  <c r="C62" i="27"/>
  <c r="D62" i="27"/>
  <c r="E62" i="27"/>
  <c r="F62" i="27"/>
  <c r="G62" i="27"/>
  <c r="H62" i="27"/>
  <c r="I62" i="27"/>
  <c r="J62" i="27"/>
  <c r="K62" i="27"/>
  <c r="L62" i="27"/>
  <c r="M62" i="27"/>
  <c r="C63" i="27"/>
  <c r="D63" i="27"/>
  <c r="E63" i="27"/>
  <c r="F63" i="27"/>
  <c r="G63" i="27"/>
  <c r="H63" i="27"/>
  <c r="I63" i="27"/>
  <c r="J63" i="27"/>
  <c r="K63" i="27"/>
  <c r="L63" i="27"/>
  <c r="M63" i="27"/>
  <c r="C64" i="27"/>
  <c r="D64" i="27"/>
  <c r="E64" i="27"/>
  <c r="F64" i="27"/>
  <c r="G64" i="27"/>
  <c r="H64" i="27"/>
  <c r="I64" i="27"/>
  <c r="J64" i="27"/>
  <c r="K64" i="27"/>
  <c r="L64" i="27"/>
  <c r="M64" i="27"/>
  <c r="C65" i="27"/>
  <c r="D65" i="27"/>
  <c r="E65" i="27"/>
  <c r="F65" i="27"/>
  <c r="G65" i="27"/>
  <c r="H65" i="27"/>
  <c r="I65" i="27"/>
  <c r="J65" i="27"/>
  <c r="K65" i="27"/>
  <c r="L65" i="27"/>
  <c r="M65" i="27"/>
  <c r="C66" i="27"/>
  <c r="D66" i="27"/>
  <c r="E66" i="27"/>
  <c r="F66" i="27"/>
  <c r="G66" i="27"/>
  <c r="H66" i="27"/>
  <c r="I66" i="27"/>
  <c r="J66" i="27"/>
  <c r="K66" i="27"/>
  <c r="L66" i="27"/>
  <c r="M66" i="27"/>
  <c r="C67" i="27"/>
  <c r="D67" i="27"/>
  <c r="E67" i="27"/>
  <c r="F67" i="27"/>
  <c r="G67" i="27"/>
  <c r="H67" i="27"/>
  <c r="I67" i="27"/>
  <c r="J67" i="27"/>
  <c r="K67" i="27"/>
  <c r="L67" i="27"/>
  <c r="M67" i="27"/>
  <c r="C68" i="27"/>
  <c r="D68" i="27"/>
  <c r="E68" i="27"/>
  <c r="F68" i="27"/>
  <c r="G68" i="27"/>
  <c r="H68" i="27"/>
  <c r="I68" i="27"/>
  <c r="J68" i="27"/>
  <c r="K68" i="27"/>
  <c r="L68" i="27"/>
  <c r="M68" i="27"/>
  <c r="C69" i="27"/>
  <c r="D69" i="27"/>
  <c r="E69" i="27"/>
  <c r="F69" i="27"/>
  <c r="G69" i="27"/>
  <c r="H69" i="27"/>
  <c r="I69" i="27"/>
  <c r="J69" i="27"/>
  <c r="K69" i="27"/>
  <c r="L69" i="27"/>
  <c r="M69" i="27"/>
  <c r="C70" i="27"/>
  <c r="D70" i="27"/>
  <c r="E70" i="27"/>
  <c r="F70" i="27"/>
  <c r="G70" i="27"/>
  <c r="H70" i="27"/>
  <c r="I70" i="27"/>
  <c r="J70" i="27"/>
  <c r="K70" i="27"/>
  <c r="L70" i="27"/>
  <c r="M70" i="27"/>
  <c r="C71" i="27"/>
  <c r="D71" i="27"/>
  <c r="E71" i="27"/>
  <c r="F71" i="27"/>
  <c r="G71" i="27"/>
  <c r="H71" i="27"/>
  <c r="I71" i="27"/>
  <c r="J71" i="27"/>
  <c r="K71" i="27"/>
  <c r="L71" i="27"/>
  <c r="M71" i="27"/>
  <c r="C72" i="27"/>
  <c r="D72" i="27"/>
  <c r="E72" i="27"/>
  <c r="F72" i="27"/>
  <c r="G72" i="27"/>
  <c r="H72" i="27"/>
  <c r="I72" i="27"/>
  <c r="J72" i="27"/>
  <c r="K72" i="27"/>
  <c r="L72" i="27"/>
  <c r="M72" i="27"/>
  <c r="C73" i="27"/>
  <c r="D73" i="27"/>
  <c r="E73" i="27"/>
  <c r="F73" i="27"/>
  <c r="G73" i="27"/>
  <c r="H73" i="27"/>
  <c r="I73" i="27"/>
  <c r="J73" i="27"/>
  <c r="K73" i="27"/>
  <c r="L73" i="27"/>
  <c r="M73" i="27"/>
  <c r="C74" i="27"/>
  <c r="D74" i="27"/>
  <c r="E74" i="27"/>
  <c r="F74" i="27"/>
  <c r="G74" i="27"/>
  <c r="H74" i="27"/>
  <c r="I74" i="27"/>
  <c r="J74" i="27"/>
  <c r="K74" i="27"/>
  <c r="L74" i="27"/>
  <c r="M74" i="27"/>
  <c r="C75" i="27"/>
  <c r="D75" i="27"/>
  <c r="E75" i="27"/>
  <c r="F75" i="27"/>
  <c r="G75" i="27"/>
  <c r="H75" i="27"/>
  <c r="I75" i="27"/>
  <c r="J75" i="27"/>
  <c r="K75" i="27"/>
  <c r="L75" i="27"/>
  <c r="M75" i="27"/>
  <c r="C76" i="27"/>
  <c r="D76" i="27"/>
  <c r="E76" i="27"/>
  <c r="F76" i="27"/>
  <c r="G76" i="27"/>
  <c r="H76" i="27"/>
  <c r="I76" i="27"/>
  <c r="J76" i="27"/>
  <c r="K76" i="27"/>
  <c r="L76" i="27"/>
  <c r="M76" i="27"/>
  <c r="C77" i="27"/>
  <c r="D77" i="27"/>
  <c r="E77" i="27"/>
  <c r="F77" i="27"/>
  <c r="G77" i="27"/>
  <c r="H77" i="27"/>
  <c r="I77" i="27"/>
  <c r="J77" i="27"/>
  <c r="K77" i="27"/>
  <c r="L77" i="27"/>
  <c r="M77" i="27"/>
  <c r="C78" i="27"/>
  <c r="D78" i="27"/>
  <c r="E78" i="27"/>
  <c r="F78" i="27"/>
  <c r="G78" i="27"/>
  <c r="H78" i="27"/>
  <c r="I78" i="27"/>
  <c r="J78" i="27"/>
  <c r="K78" i="27"/>
  <c r="L78" i="27"/>
  <c r="M78" i="27"/>
  <c r="C79" i="27"/>
  <c r="D79" i="27"/>
  <c r="E79" i="27"/>
  <c r="F79" i="27"/>
  <c r="G79" i="27"/>
  <c r="H79" i="27"/>
  <c r="I79" i="27"/>
  <c r="J79" i="27"/>
  <c r="K79" i="27"/>
  <c r="L79" i="27"/>
  <c r="M79" i="27"/>
  <c r="C80" i="27"/>
  <c r="D80" i="27"/>
  <c r="E80" i="27"/>
  <c r="F80" i="27"/>
  <c r="G80" i="27"/>
  <c r="H80" i="27"/>
  <c r="I80" i="27"/>
  <c r="J80" i="27"/>
  <c r="K80" i="27"/>
  <c r="L80" i="27"/>
  <c r="M80" i="27"/>
  <c r="C81" i="27"/>
  <c r="D81" i="27"/>
  <c r="E81" i="27"/>
  <c r="F81" i="27"/>
  <c r="G81" i="27"/>
  <c r="H81" i="27"/>
  <c r="I81" i="27"/>
  <c r="J81" i="27"/>
  <c r="K81" i="27"/>
  <c r="L81" i="27"/>
  <c r="M81" i="27"/>
  <c r="C82" i="27"/>
  <c r="D82" i="27"/>
  <c r="E82" i="27"/>
  <c r="F82" i="27"/>
  <c r="G82" i="27"/>
  <c r="H82" i="27"/>
  <c r="I82" i="27"/>
  <c r="J82" i="27"/>
  <c r="K82" i="27"/>
  <c r="L82" i="27"/>
  <c r="M82" i="27"/>
  <c r="C83" i="27"/>
  <c r="D83" i="27"/>
  <c r="E83" i="27"/>
  <c r="F83" i="27"/>
  <c r="G83" i="27"/>
  <c r="H83" i="27"/>
  <c r="I83" i="27"/>
  <c r="J83" i="27"/>
  <c r="K83" i="27"/>
  <c r="L83" i="27"/>
  <c r="M83" i="27"/>
  <c r="C84" i="27"/>
  <c r="D84" i="27"/>
  <c r="E84" i="27"/>
  <c r="F84" i="27"/>
  <c r="G84" i="27"/>
  <c r="H84" i="27"/>
  <c r="I84" i="27"/>
  <c r="J84" i="27"/>
  <c r="K84" i="27"/>
  <c r="L84" i="27"/>
  <c r="M84" i="27"/>
  <c r="C85" i="27"/>
  <c r="D85" i="27"/>
  <c r="E85" i="27"/>
  <c r="F85" i="27"/>
  <c r="G85" i="27"/>
  <c r="H85" i="27"/>
  <c r="I85" i="27"/>
  <c r="J85" i="27"/>
  <c r="K85" i="27"/>
  <c r="L85" i="27"/>
  <c r="M85" i="27"/>
  <c r="C86" i="27"/>
  <c r="D86" i="27"/>
  <c r="E86" i="27"/>
  <c r="F86" i="27"/>
  <c r="G86" i="27"/>
  <c r="H86" i="27"/>
  <c r="I86" i="27"/>
  <c r="J86" i="27"/>
  <c r="K86" i="27"/>
  <c r="L86" i="27"/>
  <c r="M86" i="27"/>
  <c r="C87" i="27"/>
  <c r="D87" i="27"/>
  <c r="E87" i="27"/>
  <c r="F87" i="27"/>
  <c r="G87" i="27"/>
  <c r="H87" i="27"/>
  <c r="I87" i="27"/>
  <c r="J87" i="27"/>
  <c r="K87" i="27"/>
  <c r="L87" i="27"/>
  <c r="M87" i="27"/>
  <c r="C88" i="27"/>
  <c r="D88" i="27"/>
  <c r="E88" i="27"/>
  <c r="F88" i="27"/>
  <c r="G88" i="27"/>
  <c r="H88" i="27"/>
  <c r="I88" i="27"/>
  <c r="J88" i="27"/>
  <c r="K88" i="27"/>
  <c r="L88" i="27"/>
  <c r="M88" i="27"/>
  <c r="C89" i="27"/>
  <c r="D89" i="27"/>
  <c r="E89" i="27"/>
  <c r="F89" i="27"/>
  <c r="G89" i="27"/>
  <c r="H89" i="27"/>
  <c r="I89" i="27"/>
  <c r="J89" i="27"/>
  <c r="K89" i="27"/>
  <c r="L89" i="27"/>
  <c r="M89" i="27"/>
  <c r="C90" i="27"/>
  <c r="D90" i="27"/>
  <c r="E90" i="27"/>
  <c r="F90" i="27"/>
  <c r="G90" i="27"/>
  <c r="H90" i="27"/>
  <c r="I90" i="27"/>
  <c r="J90" i="27"/>
  <c r="K90" i="27"/>
  <c r="L90" i="27"/>
  <c r="M90" i="27"/>
  <c r="C91" i="27"/>
  <c r="D91" i="27"/>
  <c r="E91" i="27"/>
  <c r="F91" i="27"/>
  <c r="G91" i="27"/>
  <c r="H91" i="27"/>
  <c r="I91" i="27"/>
  <c r="J91" i="27"/>
  <c r="K91" i="27"/>
  <c r="L91" i="27"/>
  <c r="M91" i="27"/>
  <c r="C92" i="27"/>
  <c r="D92" i="27"/>
  <c r="E92" i="27"/>
  <c r="F92" i="27"/>
  <c r="G92" i="27"/>
  <c r="H92" i="27"/>
  <c r="I92" i="27"/>
  <c r="J92" i="27"/>
  <c r="K92" i="27"/>
  <c r="L92" i="27"/>
  <c r="M92" i="27"/>
  <c r="C93" i="27"/>
  <c r="D93" i="27"/>
  <c r="E93" i="27"/>
  <c r="F93" i="27"/>
  <c r="G93" i="27"/>
  <c r="H93" i="27"/>
  <c r="I93" i="27"/>
  <c r="J93" i="27"/>
  <c r="K93" i="27"/>
  <c r="L93" i="27"/>
  <c r="M93" i="27"/>
  <c r="C94" i="27"/>
  <c r="D94" i="27"/>
  <c r="E94" i="27"/>
  <c r="F94" i="27"/>
  <c r="G94" i="27"/>
  <c r="H94" i="27"/>
  <c r="I94" i="27"/>
  <c r="J94" i="27"/>
  <c r="K94" i="27"/>
  <c r="L94" i="27"/>
  <c r="M94" i="27"/>
  <c r="C95" i="27"/>
  <c r="D95" i="27"/>
  <c r="E95" i="27"/>
  <c r="F95" i="27"/>
  <c r="G95" i="27"/>
  <c r="H95" i="27"/>
  <c r="I95" i="27"/>
  <c r="J95" i="27"/>
  <c r="K95" i="27"/>
  <c r="L95" i="27"/>
  <c r="M95" i="27"/>
  <c r="C96" i="27"/>
  <c r="D96" i="27"/>
  <c r="E96" i="27"/>
  <c r="F96" i="27"/>
  <c r="G96" i="27"/>
  <c r="H96" i="27"/>
  <c r="I96" i="27"/>
  <c r="J96" i="27"/>
  <c r="K96" i="27"/>
  <c r="L96" i="27"/>
  <c r="M96" i="27"/>
  <c r="C97" i="27"/>
  <c r="D97" i="27"/>
  <c r="E97" i="27"/>
  <c r="F97" i="27"/>
  <c r="G97" i="27"/>
  <c r="H97" i="27"/>
  <c r="I97" i="27"/>
  <c r="J97" i="27"/>
  <c r="K97" i="27"/>
  <c r="L97" i="27"/>
  <c r="M97" i="27"/>
  <c r="C98" i="27"/>
  <c r="D98" i="27"/>
  <c r="E98" i="27"/>
  <c r="F98" i="27"/>
  <c r="G98" i="27"/>
  <c r="H98" i="27"/>
  <c r="I98" i="27"/>
  <c r="J98" i="27"/>
  <c r="K98" i="27"/>
  <c r="L98" i="27"/>
  <c r="M98" i="27"/>
  <c r="C99" i="27"/>
  <c r="D99" i="27"/>
  <c r="E99" i="27"/>
  <c r="F99" i="27"/>
  <c r="G99" i="27"/>
  <c r="H99" i="27"/>
  <c r="I99" i="27"/>
  <c r="J99" i="27"/>
  <c r="K99" i="27"/>
  <c r="L99" i="27"/>
  <c r="M99" i="27"/>
  <c r="M53" i="27"/>
  <c r="L53" i="27"/>
  <c r="K53" i="27"/>
  <c r="J53" i="27"/>
  <c r="I53" i="27"/>
  <c r="H53" i="27"/>
  <c r="G53" i="27"/>
  <c r="F53" i="27"/>
  <c r="E53" i="27"/>
  <c r="D53" i="27"/>
  <c r="C53" i="27"/>
  <c r="C54" i="26"/>
  <c r="D54" i="26"/>
  <c r="E54" i="26"/>
  <c r="F54" i="26"/>
  <c r="G54" i="26"/>
  <c r="H54" i="26"/>
  <c r="I54" i="26"/>
  <c r="J54" i="26"/>
  <c r="K54" i="26"/>
  <c r="L54" i="26"/>
  <c r="M54" i="26"/>
  <c r="C55" i="26"/>
  <c r="D55" i="26"/>
  <c r="E55" i="26"/>
  <c r="F55" i="26"/>
  <c r="G55" i="26"/>
  <c r="H55" i="26"/>
  <c r="I55" i="26"/>
  <c r="J55" i="26"/>
  <c r="K55" i="26"/>
  <c r="L55" i="26"/>
  <c r="M55" i="26"/>
  <c r="C56" i="26"/>
  <c r="D56" i="26"/>
  <c r="E56" i="26"/>
  <c r="F56" i="26"/>
  <c r="G56" i="26"/>
  <c r="H56" i="26"/>
  <c r="I56" i="26"/>
  <c r="J56" i="26"/>
  <c r="K56" i="26"/>
  <c r="L56" i="26"/>
  <c r="M56" i="26"/>
  <c r="C57" i="26"/>
  <c r="D57" i="26"/>
  <c r="E57" i="26"/>
  <c r="F57" i="26"/>
  <c r="G57" i="26"/>
  <c r="H57" i="26"/>
  <c r="I57" i="26"/>
  <c r="J57" i="26"/>
  <c r="K57" i="26"/>
  <c r="L57" i="26"/>
  <c r="M57" i="26"/>
  <c r="C58" i="26"/>
  <c r="D58" i="26"/>
  <c r="E58" i="26"/>
  <c r="F58" i="26"/>
  <c r="G58" i="26"/>
  <c r="H58" i="26"/>
  <c r="I58" i="26"/>
  <c r="J58" i="26"/>
  <c r="K58" i="26"/>
  <c r="L58" i="26"/>
  <c r="M58" i="26"/>
  <c r="C59" i="26"/>
  <c r="D59" i="26"/>
  <c r="E59" i="26"/>
  <c r="F59" i="26"/>
  <c r="G59" i="26"/>
  <c r="H59" i="26"/>
  <c r="I59" i="26"/>
  <c r="J59" i="26"/>
  <c r="K59" i="26"/>
  <c r="L59" i="26"/>
  <c r="M59" i="26"/>
  <c r="C60" i="26"/>
  <c r="D60" i="26"/>
  <c r="E60" i="26"/>
  <c r="F60" i="26"/>
  <c r="G60" i="26"/>
  <c r="H60" i="26"/>
  <c r="I60" i="26"/>
  <c r="J60" i="26"/>
  <c r="K60" i="26"/>
  <c r="L60" i="26"/>
  <c r="M60" i="26"/>
  <c r="C61" i="26"/>
  <c r="D61" i="26"/>
  <c r="E61" i="26"/>
  <c r="F61" i="26"/>
  <c r="G61" i="26"/>
  <c r="H61" i="26"/>
  <c r="I61" i="26"/>
  <c r="J61" i="26"/>
  <c r="K61" i="26"/>
  <c r="L61" i="26"/>
  <c r="M61" i="26"/>
  <c r="C62" i="26"/>
  <c r="D62" i="26"/>
  <c r="E62" i="26"/>
  <c r="F62" i="26"/>
  <c r="G62" i="26"/>
  <c r="H62" i="26"/>
  <c r="I62" i="26"/>
  <c r="J62" i="26"/>
  <c r="K62" i="26"/>
  <c r="L62" i="26"/>
  <c r="M62" i="26"/>
  <c r="C63" i="26"/>
  <c r="D63" i="26"/>
  <c r="E63" i="26"/>
  <c r="F63" i="26"/>
  <c r="G63" i="26"/>
  <c r="H63" i="26"/>
  <c r="I63" i="26"/>
  <c r="J63" i="26"/>
  <c r="K63" i="26"/>
  <c r="L63" i="26"/>
  <c r="M63" i="26"/>
  <c r="C64" i="26"/>
  <c r="D64" i="26"/>
  <c r="E64" i="26"/>
  <c r="F64" i="26"/>
  <c r="G64" i="26"/>
  <c r="H64" i="26"/>
  <c r="I64" i="26"/>
  <c r="J64" i="26"/>
  <c r="K64" i="26"/>
  <c r="L64" i="26"/>
  <c r="M64" i="26"/>
  <c r="C65" i="26"/>
  <c r="D65" i="26"/>
  <c r="E65" i="26"/>
  <c r="F65" i="26"/>
  <c r="G65" i="26"/>
  <c r="H65" i="26"/>
  <c r="I65" i="26"/>
  <c r="J65" i="26"/>
  <c r="K65" i="26"/>
  <c r="L65" i="26"/>
  <c r="M65" i="26"/>
  <c r="C66" i="26"/>
  <c r="D66" i="26"/>
  <c r="E66" i="26"/>
  <c r="F66" i="26"/>
  <c r="G66" i="26"/>
  <c r="H66" i="26"/>
  <c r="I66" i="26"/>
  <c r="J66" i="26"/>
  <c r="K66" i="26"/>
  <c r="L66" i="26"/>
  <c r="M66" i="26"/>
  <c r="C67" i="26"/>
  <c r="D67" i="26"/>
  <c r="E67" i="26"/>
  <c r="F67" i="26"/>
  <c r="G67" i="26"/>
  <c r="H67" i="26"/>
  <c r="I67" i="26"/>
  <c r="J67" i="26"/>
  <c r="K67" i="26"/>
  <c r="L67" i="26"/>
  <c r="M67" i="26"/>
  <c r="C68" i="26"/>
  <c r="D68" i="26"/>
  <c r="E68" i="26"/>
  <c r="F68" i="26"/>
  <c r="G68" i="26"/>
  <c r="H68" i="26"/>
  <c r="I68" i="26"/>
  <c r="J68" i="26"/>
  <c r="K68" i="26"/>
  <c r="L68" i="26"/>
  <c r="M68" i="26"/>
  <c r="C69" i="26"/>
  <c r="D69" i="26"/>
  <c r="E69" i="26"/>
  <c r="F69" i="26"/>
  <c r="G69" i="26"/>
  <c r="H69" i="26"/>
  <c r="I69" i="26"/>
  <c r="J69" i="26"/>
  <c r="K69" i="26"/>
  <c r="L69" i="26"/>
  <c r="M69" i="26"/>
  <c r="C70" i="26"/>
  <c r="D70" i="26"/>
  <c r="E70" i="26"/>
  <c r="F70" i="26"/>
  <c r="G70" i="26"/>
  <c r="H70" i="26"/>
  <c r="I70" i="26"/>
  <c r="J70" i="26"/>
  <c r="K70" i="26"/>
  <c r="L70" i="26"/>
  <c r="M70" i="26"/>
  <c r="C71" i="26"/>
  <c r="D71" i="26"/>
  <c r="E71" i="26"/>
  <c r="F71" i="26"/>
  <c r="G71" i="26"/>
  <c r="H71" i="26"/>
  <c r="I71" i="26"/>
  <c r="J71" i="26"/>
  <c r="K71" i="26"/>
  <c r="L71" i="26"/>
  <c r="M71" i="26"/>
  <c r="C72" i="26"/>
  <c r="D72" i="26"/>
  <c r="E72" i="26"/>
  <c r="F72" i="26"/>
  <c r="G72" i="26"/>
  <c r="H72" i="26"/>
  <c r="I72" i="26"/>
  <c r="J72" i="26"/>
  <c r="K72" i="26"/>
  <c r="L72" i="26"/>
  <c r="M72" i="26"/>
  <c r="C73" i="26"/>
  <c r="D73" i="26"/>
  <c r="E73" i="26"/>
  <c r="F73" i="26"/>
  <c r="G73" i="26"/>
  <c r="H73" i="26"/>
  <c r="I73" i="26"/>
  <c r="J73" i="26"/>
  <c r="K73" i="26"/>
  <c r="L73" i="26"/>
  <c r="M73" i="26"/>
  <c r="C74" i="26"/>
  <c r="D74" i="26"/>
  <c r="E74" i="26"/>
  <c r="F74" i="26"/>
  <c r="G74" i="26"/>
  <c r="H74" i="26"/>
  <c r="I74" i="26"/>
  <c r="J74" i="26"/>
  <c r="K74" i="26"/>
  <c r="L74" i="26"/>
  <c r="M74" i="26"/>
  <c r="C75" i="26"/>
  <c r="D75" i="26"/>
  <c r="E75" i="26"/>
  <c r="F75" i="26"/>
  <c r="G75" i="26"/>
  <c r="H75" i="26"/>
  <c r="I75" i="26"/>
  <c r="J75" i="26"/>
  <c r="K75" i="26"/>
  <c r="L75" i="26"/>
  <c r="M75" i="26"/>
  <c r="C76" i="26"/>
  <c r="D76" i="26"/>
  <c r="E76" i="26"/>
  <c r="F76" i="26"/>
  <c r="G76" i="26"/>
  <c r="H76" i="26"/>
  <c r="I76" i="26"/>
  <c r="J76" i="26"/>
  <c r="K76" i="26"/>
  <c r="L76" i="26"/>
  <c r="M76" i="26"/>
  <c r="C77" i="26"/>
  <c r="D77" i="26"/>
  <c r="E77" i="26"/>
  <c r="F77" i="26"/>
  <c r="G77" i="26"/>
  <c r="H77" i="26"/>
  <c r="I77" i="26"/>
  <c r="J77" i="26"/>
  <c r="K77" i="26"/>
  <c r="L77" i="26"/>
  <c r="M77" i="26"/>
  <c r="C78" i="26"/>
  <c r="D78" i="26"/>
  <c r="E78" i="26"/>
  <c r="F78" i="26"/>
  <c r="G78" i="26"/>
  <c r="H78" i="26"/>
  <c r="I78" i="26"/>
  <c r="J78" i="26"/>
  <c r="K78" i="26"/>
  <c r="L78" i="26"/>
  <c r="M78" i="26"/>
  <c r="C79" i="26"/>
  <c r="D79" i="26"/>
  <c r="E79" i="26"/>
  <c r="F79" i="26"/>
  <c r="G79" i="26"/>
  <c r="H79" i="26"/>
  <c r="I79" i="26"/>
  <c r="J79" i="26"/>
  <c r="K79" i="26"/>
  <c r="L79" i="26"/>
  <c r="M79" i="26"/>
  <c r="C80" i="26"/>
  <c r="D80" i="26"/>
  <c r="E80" i="26"/>
  <c r="F80" i="26"/>
  <c r="G80" i="26"/>
  <c r="H80" i="26"/>
  <c r="I80" i="26"/>
  <c r="J80" i="26"/>
  <c r="K80" i="26"/>
  <c r="L80" i="26"/>
  <c r="M80" i="26"/>
  <c r="C81" i="26"/>
  <c r="D81" i="26"/>
  <c r="E81" i="26"/>
  <c r="F81" i="26"/>
  <c r="G81" i="26"/>
  <c r="H81" i="26"/>
  <c r="I81" i="26"/>
  <c r="J81" i="26"/>
  <c r="K81" i="26"/>
  <c r="L81" i="26"/>
  <c r="M81" i="26"/>
  <c r="C82" i="26"/>
  <c r="D82" i="26"/>
  <c r="E82" i="26"/>
  <c r="F82" i="26"/>
  <c r="G82" i="26"/>
  <c r="H82" i="26"/>
  <c r="I82" i="26"/>
  <c r="J82" i="26"/>
  <c r="K82" i="26"/>
  <c r="L82" i="26"/>
  <c r="M82" i="26"/>
  <c r="C83" i="26"/>
  <c r="D83" i="26"/>
  <c r="E83" i="26"/>
  <c r="F83" i="26"/>
  <c r="G83" i="26"/>
  <c r="H83" i="26"/>
  <c r="I83" i="26"/>
  <c r="J83" i="26"/>
  <c r="K83" i="26"/>
  <c r="L83" i="26"/>
  <c r="M83" i="26"/>
  <c r="C84" i="26"/>
  <c r="D84" i="26"/>
  <c r="E84" i="26"/>
  <c r="F84" i="26"/>
  <c r="G84" i="26"/>
  <c r="H84" i="26"/>
  <c r="I84" i="26"/>
  <c r="J84" i="26"/>
  <c r="K84" i="26"/>
  <c r="L84" i="26"/>
  <c r="M84" i="26"/>
  <c r="C85" i="26"/>
  <c r="D85" i="26"/>
  <c r="E85" i="26"/>
  <c r="F85" i="26"/>
  <c r="G85" i="26"/>
  <c r="H85" i="26"/>
  <c r="I85" i="26"/>
  <c r="J85" i="26"/>
  <c r="K85" i="26"/>
  <c r="L85" i="26"/>
  <c r="M85" i="26"/>
  <c r="C86" i="26"/>
  <c r="D86" i="26"/>
  <c r="E86" i="26"/>
  <c r="F86" i="26"/>
  <c r="G86" i="26"/>
  <c r="H86" i="26"/>
  <c r="I86" i="26"/>
  <c r="J86" i="26"/>
  <c r="K86" i="26"/>
  <c r="L86" i="26"/>
  <c r="M86" i="26"/>
  <c r="C87" i="26"/>
  <c r="D87" i="26"/>
  <c r="E87" i="26"/>
  <c r="F87" i="26"/>
  <c r="G87" i="26"/>
  <c r="H87" i="26"/>
  <c r="I87" i="26"/>
  <c r="J87" i="26"/>
  <c r="K87" i="26"/>
  <c r="L87" i="26"/>
  <c r="M87" i="26"/>
  <c r="C88" i="26"/>
  <c r="D88" i="26"/>
  <c r="E88" i="26"/>
  <c r="F88" i="26"/>
  <c r="G88" i="26"/>
  <c r="H88" i="26"/>
  <c r="I88" i="26"/>
  <c r="J88" i="26"/>
  <c r="K88" i="26"/>
  <c r="L88" i="26"/>
  <c r="M88" i="26"/>
  <c r="C89" i="26"/>
  <c r="D89" i="26"/>
  <c r="E89" i="26"/>
  <c r="F89" i="26"/>
  <c r="G89" i="26"/>
  <c r="H89" i="26"/>
  <c r="I89" i="26"/>
  <c r="J89" i="26"/>
  <c r="K89" i="26"/>
  <c r="L89" i="26"/>
  <c r="M89" i="26"/>
  <c r="C90" i="26"/>
  <c r="D90" i="26"/>
  <c r="E90" i="26"/>
  <c r="F90" i="26"/>
  <c r="G90" i="26"/>
  <c r="H90" i="26"/>
  <c r="I90" i="26"/>
  <c r="J90" i="26"/>
  <c r="K90" i="26"/>
  <c r="L90" i="26"/>
  <c r="M90" i="26"/>
  <c r="C91" i="26"/>
  <c r="D91" i="26"/>
  <c r="E91" i="26"/>
  <c r="F91" i="26"/>
  <c r="G91" i="26"/>
  <c r="H91" i="26"/>
  <c r="I91" i="26"/>
  <c r="J91" i="26"/>
  <c r="K91" i="26"/>
  <c r="L91" i="26"/>
  <c r="M91" i="26"/>
  <c r="C92" i="26"/>
  <c r="D92" i="26"/>
  <c r="E92" i="26"/>
  <c r="F92" i="26"/>
  <c r="G92" i="26"/>
  <c r="H92" i="26"/>
  <c r="I92" i="26"/>
  <c r="J92" i="26"/>
  <c r="K92" i="26"/>
  <c r="L92" i="26"/>
  <c r="M92" i="26"/>
  <c r="C93" i="26"/>
  <c r="D93" i="26"/>
  <c r="E93" i="26"/>
  <c r="F93" i="26"/>
  <c r="G93" i="26"/>
  <c r="H93" i="26"/>
  <c r="I93" i="26"/>
  <c r="J93" i="26"/>
  <c r="K93" i="26"/>
  <c r="L93" i="26"/>
  <c r="M93" i="26"/>
  <c r="C94" i="26"/>
  <c r="D94" i="26"/>
  <c r="E94" i="26"/>
  <c r="F94" i="26"/>
  <c r="G94" i="26"/>
  <c r="H94" i="26"/>
  <c r="I94" i="26"/>
  <c r="J94" i="26"/>
  <c r="K94" i="26"/>
  <c r="L94" i="26"/>
  <c r="M94" i="26"/>
  <c r="C95" i="26"/>
  <c r="D95" i="26"/>
  <c r="E95" i="26"/>
  <c r="F95" i="26"/>
  <c r="G95" i="26"/>
  <c r="H95" i="26"/>
  <c r="I95" i="26"/>
  <c r="J95" i="26"/>
  <c r="K95" i="26"/>
  <c r="L95" i="26"/>
  <c r="M95" i="26"/>
  <c r="C96" i="26"/>
  <c r="D96" i="26"/>
  <c r="E96" i="26"/>
  <c r="F96" i="26"/>
  <c r="G96" i="26"/>
  <c r="H96" i="26"/>
  <c r="I96" i="26"/>
  <c r="J96" i="26"/>
  <c r="K96" i="26"/>
  <c r="L96" i="26"/>
  <c r="M96" i="26"/>
  <c r="C97" i="26"/>
  <c r="D97" i="26"/>
  <c r="E97" i="26"/>
  <c r="F97" i="26"/>
  <c r="G97" i="26"/>
  <c r="H97" i="26"/>
  <c r="I97" i="26"/>
  <c r="J97" i="26"/>
  <c r="K97" i="26"/>
  <c r="L97" i="26"/>
  <c r="M97" i="26"/>
  <c r="C98" i="26"/>
  <c r="D98" i="26"/>
  <c r="E98" i="26"/>
  <c r="F98" i="26"/>
  <c r="G98" i="26"/>
  <c r="H98" i="26"/>
  <c r="I98" i="26"/>
  <c r="J98" i="26"/>
  <c r="K98" i="26"/>
  <c r="L98" i="26"/>
  <c r="M98" i="26"/>
  <c r="C99" i="26"/>
  <c r="D99" i="26"/>
  <c r="E99" i="26"/>
  <c r="F99" i="26"/>
  <c r="G99" i="26"/>
  <c r="H99" i="26"/>
  <c r="I99" i="26"/>
  <c r="J99" i="26"/>
  <c r="K99" i="26"/>
  <c r="L99" i="26"/>
  <c r="M99" i="26"/>
  <c r="M53" i="26"/>
  <c r="L53" i="26"/>
  <c r="K53" i="26"/>
  <c r="J53" i="26"/>
  <c r="I53" i="26"/>
  <c r="H53" i="26"/>
  <c r="G53" i="26"/>
  <c r="F53" i="26"/>
  <c r="E53" i="26"/>
  <c r="D53" i="26"/>
  <c r="C53" i="26"/>
  <c r="J116" i="27"/>
  <c r="I116" i="27"/>
  <c r="H116" i="27"/>
  <c r="G116" i="27"/>
  <c r="F116" i="27"/>
  <c r="E116" i="27"/>
  <c r="D116" i="27"/>
  <c r="C116" i="27"/>
  <c r="J115" i="27"/>
  <c r="I115" i="27"/>
  <c r="H115" i="27"/>
  <c r="G115" i="27"/>
  <c r="F115" i="27"/>
  <c r="E115" i="27"/>
  <c r="D115" i="27"/>
  <c r="C115" i="27"/>
  <c r="J114" i="27"/>
  <c r="I114" i="27"/>
  <c r="H114" i="27"/>
  <c r="G114" i="27"/>
  <c r="F114" i="27"/>
  <c r="E114" i="27"/>
  <c r="D114" i="27"/>
  <c r="C114" i="27"/>
  <c r="J113" i="27"/>
  <c r="I113" i="27"/>
  <c r="H113" i="27"/>
  <c r="G113" i="27"/>
  <c r="F113" i="27"/>
  <c r="E113" i="27"/>
  <c r="D113" i="27"/>
  <c r="C113" i="27"/>
  <c r="F40" i="27"/>
  <c r="E40" i="27"/>
  <c r="D40" i="27"/>
  <c r="C40" i="27"/>
  <c r="F39" i="27"/>
  <c r="E39" i="27"/>
  <c r="D39" i="27"/>
  <c r="C39" i="27"/>
  <c r="F38" i="27"/>
  <c r="E38" i="27"/>
  <c r="D38" i="27"/>
  <c r="C38" i="27"/>
  <c r="F37" i="27"/>
  <c r="E37" i="27"/>
  <c r="D37" i="27"/>
  <c r="C37" i="27"/>
  <c r="F36" i="27"/>
  <c r="E36" i="27"/>
  <c r="D36" i="27"/>
  <c r="C36" i="27"/>
  <c r="F35" i="27"/>
  <c r="E35" i="27"/>
  <c r="D35" i="27"/>
  <c r="C35" i="27"/>
  <c r="F34" i="27"/>
  <c r="E34" i="27"/>
  <c r="D34" i="27"/>
  <c r="C34" i="27"/>
  <c r="F33" i="27"/>
  <c r="E33" i="27"/>
  <c r="D33" i="27"/>
  <c r="C33" i="27"/>
  <c r="F32" i="27"/>
  <c r="E32" i="27"/>
  <c r="D32" i="27"/>
  <c r="C32" i="27"/>
  <c r="F31" i="27"/>
  <c r="E31" i="27"/>
  <c r="D31" i="27"/>
  <c r="C31" i="27"/>
  <c r="F30" i="27"/>
  <c r="E30" i="27"/>
  <c r="D30" i="27"/>
  <c r="C30" i="27"/>
  <c r="F29" i="27"/>
  <c r="E29" i="27"/>
  <c r="D29" i="27"/>
  <c r="C29" i="27"/>
  <c r="F28" i="27"/>
  <c r="E28" i="27"/>
  <c r="D28" i="27"/>
  <c r="C28" i="27"/>
  <c r="F27" i="27"/>
  <c r="E27" i="27"/>
  <c r="D27" i="27"/>
  <c r="C27" i="27"/>
  <c r="F26" i="27"/>
  <c r="E26" i="27"/>
  <c r="D26" i="27"/>
  <c r="C26" i="27"/>
  <c r="F25" i="27"/>
  <c r="E25" i="27"/>
  <c r="D25" i="27"/>
  <c r="C25" i="27"/>
  <c r="F24" i="27"/>
  <c r="E24" i="27"/>
  <c r="D24" i="27"/>
  <c r="C24" i="27"/>
  <c r="I17" i="27"/>
  <c r="H17" i="27"/>
  <c r="G17" i="27"/>
  <c r="F17" i="27"/>
  <c r="E17" i="27"/>
  <c r="D17" i="27"/>
  <c r="C17" i="27"/>
  <c r="I16" i="27"/>
  <c r="H16" i="27"/>
  <c r="G16" i="27"/>
  <c r="F16" i="27"/>
  <c r="E16" i="27"/>
  <c r="D16" i="27"/>
  <c r="C16" i="27"/>
  <c r="I15" i="27"/>
  <c r="H15" i="27"/>
  <c r="G15" i="27"/>
  <c r="F15" i="27"/>
  <c r="E15" i="27"/>
  <c r="D15" i="27"/>
  <c r="C15" i="27"/>
  <c r="I14" i="27"/>
  <c r="H14" i="27"/>
  <c r="G14" i="27"/>
  <c r="F14" i="27"/>
  <c r="E14" i="27"/>
  <c r="D14" i="27"/>
  <c r="C14" i="27"/>
  <c r="I13" i="27"/>
  <c r="H13" i="27"/>
  <c r="G13" i="27"/>
  <c r="F13" i="27"/>
  <c r="E13" i="27"/>
  <c r="D13" i="27"/>
  <c r="C13" i="27"/>
  <c r="I12" i="27"/>
  <c r="H12" i="27"/>
  <c r="G12" i="27"/>
  <c r="F12" i="27"/>
  <c r="E12" i="27"/>
  <c r="D12" i="27"/>
  <c r="C12" i="27"/>
  <c r="M7" i="27"/>
  <c r="L7" i="27"/>
  <c r="K7" i="27"/>
  <c r="J7" i="27"/>
  <c r="I7" i="27"/>
  <c r="H7" i="27"/>
  <c r="G7" i="27"/>
  <c r="F7" i="27"/>
  <c r="E7" i="27"/>
  <c r="D7" i="27"/>
  <c r="C7" i="27"/>
  <c r="M6" i="27"/>
  <c r="L6" i="27"/>
  <c r="K6" i="27"/>
  <c r="J6" i="27"/>
  <c r="I6" i="27"/>
  <c r="H6" i="27"/>
  <c r="G6" i="27"/>
  <c r="F6" i="27"/>
  <c r="E6" i="27"/>
  <c r="D6" i="27"/>
  <c r="C6" i="27"/>
  <c r="M5" i="27"/>
  <c r="L5" i="27"/>
  <c r="K5" i="27"/>
  <c r="J5" i="27"/>
  <c r="I5" i="27"/>
  <c r="H5" i="27"/>
  <c r="G5" i="27"/>
  <c r="F5" i="27"/>
  <c r="E5" i="27"/>
  <c r="D5" i="27"/>
  <c r="C5" i="27"/>
  <c r="M4" i="27"/>
  <c r="L4" i="27"/>
  <c r="K4" i="27"/>
  <c r="J4" i="27"/>
  <c r="I4" i="27"/>
  <c r="H4" i="27"/>
  <c r="G4" i="27"/>
  <c r="F4" i="27"/>
  <c r="E4" i="27"/>
  <c r="D4" i="27"/>
  <c r="C4" i="27"/>
  <c r="M3" i="27"/>
  <c r="L3" i="27"/>
  <c r="K3" i="27"/>
  <c r="J3" i="27"/>
  <c r="I3" i="27"/>
  <c r="H3" i="27"/>
  <c r="G3" i="27"/>
  <c r="F3" i="27"/>
  <c r="E3" i="27"/>
  <c r="D3" i="27"/>
  <c r="C3" i="27"/>
  <c r="J116" i="26"/>
  <c r="I116" i="26"/>
  <c r="H116" i="26"/>
  <c r="G116" i="26"/>
  <c r="F116" i="26"/>
  <c r="E116" i="26"/>
  <c r="D116" i="26"/>
  <c r="C116" i="26"/>
  <c r="J115" i="26"/>
  <c r="I115" i="26"/>
  <c r="H115" i="26"/>
  <c r="G115" i="26"/>
  <c r="F115" i="26"/>
  <c r="E115" i="26"/>
  <c r="D115" i="26"/>
  <c r="C115" i="26"/>
  <c r="J114" i="26"/>
  <c r="I114" i="26"/>
  <c r="H114" i="26"/>
  <c r="G114" i="26"/>
  <c r="F114" i="26"/>
  <c r="E114" i="26"/>
  <c r="D114" i="26"/>
  <c r="C114" i="26"/>
  <c r="J113" i="26"/>
  <c r="I113" i="26"/>
  <c r="H113" i="26"/>
  <c r="G113" i="26"/>
  <c r="F113" i="26"/>
  <c r="E113" i="26"/>
  <c r="D113" i="26"/>
  <c r="C113" i="26"/>
  <c r="F40" i="26"/>
  <c r="E40" i="26"/>
  <c r="D40" i="26"/>
  <c r="C40" i="26"/>
  <c r="F39" i="26"/>
  <c r="E39" i="26"/>
  <c r="D39" i="26"/>
  <c r="C39" i="26"/>
  <c r="F38" i="26"/>
  <c r="E38" i="26"/>
  <c r="D38" i="26"/>
  <c r="C38" i="26"/>
  <c r="F37" i="26"/>
  <c r="E37" i="26"/>
  <c r="D37" i="26"/>
  <c r="C37" i="26"/>
  <c r="F36" i="26"/>
  <c r="E36" i="26"/>
  <c r="D36" i="26"/>
  <c r="C36" i="26"/>
  <c r="F35" i="26"/>
  <c r="E35" i="26"/>
  <c r="D35" i="26"/>
  <c r="C35" i="26"/>
  <c r="F34" i="26"/>
  <c r="E34" i="26"/>
  <c r="D34" i="26"/>
  <c r="C34" i="26"/>
  <c r="F33" i="26"/>
  <c r="E33" i="26"/>
  <c r="D33" i="26"/>
  <c r="C33" i="26"/>
  <c r="F32" i="26"/>
  <c r="E32" i="26"/>
  <c r="D32" i="26"/>
  <c r="C32" i="26"/>
  <c r="F31" i="26"/>
  <c r="E31" i="26"/>
  <c r="D31" i="26"/>
  <c r="C31" i="26"/>
  <c r="F30" i="26"/>
  <c r="E30" i="26"/>
  <c r="D30" i="26"/>
  <c r="C30" i="26"/>
  <c r="F29" i="26"/>
  <c r="E29" i="26"/>
  <c r="D29" i="26"/>
  <c r="C29" i="26"/>
  <c r="F28" i="26"/>
  <c r="E28" i="26"/>
  <c r="D28" i="26"/>
  <c r="C28" i="26"/>
  <c r="F27" i="26"/>
  <c r="E27" i="26"/>
  <c r="D27" i="26"/>
  <c r="C27" i="26"/>
  <c r="F26" i="26"/>
  <c r="E26" i="26"/>
  <c r="D26" i="26"/>
  <c r="C26" i="26"/>
  <c r="F25" i="26"/>
  <c r="E25" i="26"/>
  <c r="D25" i="26"/>
  <c r="C25" i="26"/>
  <c r="F24" i="26"/>
  <c r="E24" i="26"/>
  <c r="D24" i="26"/>
  <c r="C24" i="26"/>
  <c r="I17" i="26"/>
  <c r="H17" i="26"/>
  <c r="G17" i="26"/>
  <c r="F17" i="26"/>
  <c r="E17" i="26"/>
  <c r="D17" i="26"/>
  <c r="C17" i="26"/>
  <c r="I16" i="26"/>
  <c r="H16" i="26"/>
  <c r="G16" i="26"/>
  <c r="F16" i="26"/>
  <c r="E16" i="26"/>
  <c r="D16" i="26"/>
  <c r="C16" i="26"/>
  <c r="I15" i="26"/>
  <c r="H15" i="26"/>
  <c r="G15" i="26"/>
  <c r="F15" i="26"/>
  <c r="E15" i="26"/>
  <c r="D15" i="26"/>
  <c r="C15" i="26"/>
  <c r="I14" i="26"/>
  <c r="H14" i="26"/>
  <c r="G14" i="26"/>
  <c r="F14" i="26"/>
  <c r="E14" i="26"/>
  <c r="D14" i="26"/>
  <c r="C14" i="26"/>
  <c r="I13" i="26"/>
  <c r="H13" i="26"/>
  <c r="G13" i="26"/>
  <c r="F13" i="26"/>
  <c r="E13" i="26"/>
  <c r="D13" i="26"/>
  <c r="C13" i="26"/>
  <c r="I12" i="26"/>
  <c r="H12" i="26"/>
  <c r="G12" i="26"/>
  <c r="F12" i="26"/>
  <c r="E12" i="26"/>
  <c r="D12" i="26"/>
  <c r="C12" i="26"/>
  <c r="M7" i="26"/>
  <c r="L7" i="26"/>
  <c r="K7" i="26"/>
  <c r="J7" i="26"/>
  <c r="I7" i="26"/>
  <c r="H7" i="26"/>
  <c r="G7" i="26"/>
  <c r="F7" i="26"/>
  <c r="E7" i="26"/>
  <c r="D7" i="26"/>
  <c r="C7" i="26"/>
  <c r="M6" i="26"/>
  <c r="L6" i="26"/>
  <c r="K6" i="26"/>
  <c r="J6" i="26"/>
  <c r="I6" i="26"/>
  <c r="H6" i="26"/>
  <c r="G6" i="26"/>
  <c r="F6" i="26"/>
  <c r="E6" i="26"/>
  <c r="D6" i="26"/>
  <c r="C6" i="26"/>
  <c r="M5" i="26"/>
  <c r="L5" i="26"/>
  <c r="K5" i="26"/>
  <c r="J5" i="26"/>
  <c r="I5" i="26"/>
  <c r="H5" i="26"/>
  <c r="G5" i="26"/>
  <c r="F5" i="26"/>
  <c r="E5" i="26"/>
  <c r="D5" i="26"/>
  <c r="C5" i="26"/>
  <c r="M4" i="26"/>
  <c r="L4" i="26"/>
  <c r="K4" i="26"/>
  <c r="J4" i="26"/>
  <c r="I4" i="26"/>
  <c r="H4" i="26"/>
  <c r="G4" i="26"/>
  <c r="F4" i="26"/>
  <c r="E4" i="26"/>
  <c r="D4" i="26"/>
  <c r="C4" i="26"/>
  <c r="M3" i="26"/>
  <c r="L3" i="26"/>
  <c r="K3" i="26"/>
  <c r="J3" i="26"/>
  <c r="I3" i="26"/>
  <c r="H3" i="26"/>
  <c r="G3" i="26"/>
  <c r="F3" i="26"/>
  <c r="E3" i="26"/>
  <c r="D3" i="26"/>
  <c r="C3" i="26"/>
  <c r="L4" i="25"/>
  <c r="K4" i="25"/>
  <c r="M4" i="25"/>
  <c r="K5" i="25"/>
  <c r="L5" i="25"/>
  <c r="M5" i="25"/>
  <c r="K6" i="25"/>
  <c r="L6" i="25"/>
  <c r="M6" i="25"/>
  <c r="K7" i="25"/>
  <c r="L7" i="25"/>
  <c r="M7" i="25"/>
  <c r="M3" i="25"/>
  <c r="L3" i="25"/>
  <c r="K3" i="25"/>
  <c r="J3" i="25"/>
  <c r="E126" i="2" l="1"/>
  <c r="E127" i="2"/>
  <c r="E128" i="2"/>
  <c r="E129" i="2"/>
  <c r="E130" i="2"/>
  <c r="E131" i="2"/>
  <c r="E132" i="2"/>
  <c r="E133" i="2"/>
  <c r="E134" i="2"/>
  <c r="E135" i="2"/>
  <c r="E136" i="2"/>
  <c r="E137" i="2"/>
  <c r="E125" i="2"/>
  <c r="J114" i="25" l="1"/>
  <c r="J115" i="25"/>
  <c r="J116" i="25"/>
  <c r="I114" i="25"/>
  <c r="I115" i="25"/>
  <c r="I116" i="25"/>
  <c r="H114" i="25"/>
  <c r="H115" i="25"/>
  <c r="H116" i="25"/>
  <c r="G114" i="25"/>
  <c r="G115" i="25"/>
  <c r="G116" i="25"/>
  <c r="F114" i="25"/>
  <c r="F115" i="25"/>
  <c r="F116" i="25"/>
  <c r="E114" i="25"/>
  <c r="E115" i="25"/>
  <c r="E116" i="25"/>
  <c r="D114" i="25"/>
  <c r="D115" i="25"/>
  <c r="D116" i="25"/>
  <c r="C114" i="25"/>
  <c r="C115" i="25"/>
  <c r="C116" i="25"/>
  <c r="F25" i="25"/>
  <c r="F26" i="25"/>
  <c r="F27" i="25"/>
  <c r="F28" i="25"/>
  <c r="F29" i="25"/>
  <c r="F30" i="25"/>
  <c r="F31" i="25"/>
  <c r="F32" i="25"/>
  <c r="F33" i="25"/>
  <c r="F34" i="25"/>
  <c r="F35" i="25"/>
  <c r="F36" i="25"/>
  <c r="F37" i="25"/>
  <c r="F38" i="25"/>
  <c r="F39" i="25"/>
  <c r="F40" i="25"/>
  <c r="E25" i="25"/>
  <c r="E26" i="25"/>
  <c r="E27" i="25"/>
  <c r="E28" i="25"/>
  <c r="E29" i="25"/>
  <c r="E30" i="25"/>
  <c r="E31" i="25"/>
  <c r="E32" i="25"/>
  <c r="E33" i="25"/>
  <c r="E34" i="25"/>
  <c r="E35" i="25"/>
  <c r="E36" i="25"/>
  <c r="E37" i="25"/>
  <c r="E38" i="25"/>
  <c r="E39" i="25"/>
  <c r="E40" i="25"/>
  <c r="D25" i="25"/>
  <c r="D26" i="25"/>
  <c r="D27" i="25"/>
  <c r="D28" i="25"/>
  <c r="D29" i="25"/>
  <c r="D30" i="25"/>
  <c r="D31" i="25"/>
  <c r="D32" i="25"/>
  <c r="D33" i="25"/>
  <c r="D34" i="25"/>
  <c r="D35" i="25"/>
  <c r="D36" i="25"/>
  <c r="D37" i="25"/>
  <c r="D38" i="25"/>
  <c r="D39" i="25"/>
  <c r="D40" i="25"/>
  <c r="C25" i="25"/>
  <c r="C26" i="25"/>
  <c r="C27" i="25"/>
  <c r="C28" i="25"/>
  <c r="C29" i="25"/>
  <c r="C30" i="25"/>
  <c r="C31" i="25"/>
  <c r="C32" i="25"/>
  <c r="C33" i="25"/>
  <c r="C34" i="25"/>
  <c r="C35" i="25"/>
  <c r="C36" i="25"/>
  <c r="C37" i="25"/>
  <c r="C38" i="25"/>
  <c r="C39" i="25"/>
  <c r="C40" i="25"/>
  <c r="I13" i="25"/>
  <c r="I14" i="25"/>
  <c r="I15" i="25"/>
  <c r="I16" i="25"/>
  <c r="I17" i="25"/>
  <c r="H13" i="25"/>
  <c r="H14" i="25"/>
  <c r="H15" i="25"/>
  <c r="H16" i="25"/>
  <c r="H17" i="25"/>
  <c r="G13" i="25"/>
  <c r="G14" i="25"/>
  <c r="G15" i="25"/>
  <c r="G16" i="25"/>
  <c r="G17" i="25"/>
  <c r="F17" i="25"/>
  <c r="F13" i="25"/>
  <c r="F14" i="25"/>
  <c r="F15" i="25"/>
  <c r="F16" i="25"/>
  <c r="E13" i="25"/>
  <c r="E14" i="25"/>
  <c r="E15" i="25"/>
  <c r="E16" i="25"/>
  <c r="E17" i="25"/>
  <c r="D13" i="25"/>
  <c r="D14" i="25"/>
  <c r="D15" i="25"/>
  <c r="D16" i="25"/>
  <c r="D17" i="25"/>
  <c r="C13" i="25"/>
  <c r="C14" i="25"/>
  <c r="C15" i="25"/>
  <c r="C16" i="25"/>
  <c r="C17" i="25"/>
  <c r="J4" i="25"/>
  <c r="J5" i="25"/>
  <c r="J6" i="25"/>
  <c r="J7" i="25"/>
  <c r="I4" i="25"/>
  <c r="I5" i="25"/>
  <c r="I6" i="25"/>
  <c r="I7" i="25"/>
  <c r="H4" i="25"/>
  <c r="H5" i="25"/>
  <c r="H6" i="25"/>
  <c r="H7" i="25"/>
  <c r="G4" i="25"/>
  <c r="G5" i="25"/>
  <c r="G6" i="25"/>
  <c r="G7" i="25"/>
  <c r="F4" i="25"/>
  <c r="F5" i="25"/>
  <c r="F6" i="25"/>
  <c r="F7" i="25"/>
  <c r="E4" i="25"/>
  <c r="E5" i="25"/>
  <c r="E6" i="25"/>
  <c r="E7" i="25"/>
  <c r="D4" i="25"/>
  <c r="D5" i="25"/>
  <c r="D6" i="25"/>
  <c r="D7" i="25"/>
  <c r="C4" i="25"/>
  <c r="C5" i="25"/>
  <c r="C6" i="25"/>
  <c r="C7" i="25"/>
  <c r="J113" i="25" l="1"/>
  <c r="I113" i="25"/>
  <c r="H113" i="25"/>
  <c r="G113" i="25"/>
  <c r="F113" i="25"/>
  <c r="E113" i="25"/>
  <c r="D113" i="25"/>
  <c r="C113" i="25"/>
  <c r="F24" i="25"/>
  <c r="E24" i="25"/>
  <c r="D24" i="25"/>
  <c r="C24" i="25"/>
  <c r="I12" i="25"/>
  <c r="H12" i="25"/>
  <c r="G12" i="25"/>
  <c r="F12" i="25"/>
  <c r="E12" i="25"/>
  <c r="D12" i="25"/>
  <c r="C12" i="25"/>
  <c r="I3" i="25"/>
  <c r="H3" i="25"/>
  <c r="G3" i="25"/>
  <c r="F3" i="25"/>
  <c r="E3" i="25"/>
  <c r="D3" i="25"/>
  <c r="C3" i="25"/>
  <c r="Q3" i="2" l="1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2" i="2" l="1"/>
  <c r="A38" i="2" l="1"/>
  <c r="F5" i="2"/>
  <c r="F7" i="2"/>
  <c r="F8" i="2"/>
  <c r="F9" i="2"/>
  <c r="F10" i="2"/>
  <c r="F15" i="2"/>
  <c r="F17" i="2"/>
  <c r="F21" i="2"/>
  <c r="F22" i="2"/>
  <c r="F27" i="2"/>
  <c r="F29" i="2"/>
  <c r="F30" i="2"/>
  <c r="F31" i="2"/>
  <c r="F32" i="2"/>
  <c r="F34" i="2"/>
  <c r="F37" i="2"/>
  <c r="F38" i="2"/>
  <c r="F39" i="2"/>
  <c r="F40" i="2"/>
  <c r="F42" i="2"/>
  <c r="F49" i="2"/>
  <c r="F50" i="2"/>
  <c r="F52" i="2"/>
  <c r="F53" i="2"/>
  <c r="F54" i="2"/>
  <c r="F57" i="2"/>
  <c r="F58" i="2"/>
  <c r="F60" i="2"/>
  <c r="F61" i="2"/>
  <c r="F62" i="2"/>
  <c r="F68" i="2"/>
  <c r="F71" i="2"/>
  <c r="F75" i="2"/>
  <c r="F76" i="2"/>
  <c r="F78" i="2"/>
  <c r="F80" i="2"/>
  <c r="F83" i="2"/>
  <c r="F92" i="2"/>
  <c r="F94" i="2"/>
  <c r="F96" i="2"/>
  <c r="F98" i="2"/>
  <c r="F101" i="2"/>
  <c r="F102" i="2"/>
  <c r="B3" i="2"/>
  <c r="E3" i="2" s="1"/>
  <c r="B4" i="2"/>
  <c r="E4" i="2" s="1"/>
  <c r="B5" i="2"/>
  <c r="B6" i="2"/>
  <c r="E6" i="2" s="1"/>
  <c r="F6" i="2" s="1"/>
  <c r="B7" i="2"/>
  <c r="B8" i="2"/>
  <c r="B9" i="2"/>
  <c r="B10" i="2"/>
  <c r="B11" i="2"/>
  <c r="E11" i="2" s="1"/>
  <c r="B12" i="2"/>
  <c r="E12" i="2" s="1"/>
  <c r="F12" i="2" s="1"/>
  <c r="B13" i="2"/>
  <c r="E13" i="2" s="1"/>
  <c r="B14" i="2"/>
  <c r="E14" i="2" s="1"/>
  <c r="B15" i="2"/>
  <c r="B16" i="2"/>
  <c r="E16" i="2" s="1"/>
  <c r="B17" i="2"/>
  <c r="B18" i="2"/>
  <c r="E18" i="2" s="1"/>
  <c r="B19" i="2"/>
  <c r="E19" i="2" s="1"/>
  <c r="B20" i="2"/>
  <c r="E20" i="2" s="1"/>
  <c r="B21" i="2"/>
  <c r="B22" i="2"/>
  <c r="B23" i="2"/>
  <c r="E23" i="2" s="1"/>
  <c r="F23" i="2" s="1"/>
  <c r="B24" i="2"/>
  <c r="E24" i="2" s="1"/>
  <c r="B25" i="2"/>
  <c r="E25" i="2" s="1"/>
  <c r="F25" i="2" s="1"/>
  <c r="B26" i="2"/>
  <c r="E26" i="2" s="1"/>
  <c r="B27" i="2"/>
  <c r="B28" i="2"/>
  <c r="E28" i="2" s="1"/>
  <c r="F28" i="2" s="1"/>
  <c r="B29" i="2"/>
  <c r="B30" i="2"/>
  <c r="B31" i="2"/>
  <c r="B32" i="2"/>
  <c r="B33" i="2"/>
  <c r="E33" i="2" s="1"/>
  <c r="B34" i="2"/>
  <c r="B35" i="2"/>
  <c r="E35" i="2" s="1"/>
  <c r="F35" i="2" s="1"/>
  <c r="B36" i="2"/>
  <c r="E36" i="2" s="1"/>
  <c r="B37" i="2"/>
  <c r="B38" i="2"/>
  <c r="B39" i="2"/>
  <c r="B40" i="2"/>
  <c r="B41" i="2"/>
  <c r="E41" i="2" s="1"/>
  <c r="B42" i="2"/>
  <c r="B43" i="2"/>
  <c r="E43" i="2" s="1"/>
  <c r="B44" i="2"/>
  <c r="E44" i="2" s="1"/>
  <c r="F44" i="2" s="1"/>
  <c r="B45" i="2"/>
  <c r="E45" i="2" s="1"/>
  <c r="B46" i="2"/>
  <c r="E46" i="2" s="1"/>
  <c r="F46" i="2" s="1"/>
  <c r="B47" i="2"/>
  <c r="E47" i="2" s="1"/>
  <c r="B48" i="2"/>
  <c r="E48" i="2" s="1"/>
  <c r="F48" i="2" s="1"/>
  <c r="B49" i="2"/>
  <c r="B50" i="2"/>
  <c r="B51" i="2"/>
  <c r="E51" i="2" s="1"/>
  <c r="B52" i="2"/>
  <c r="B53" i="2"/>
  <c r="B54" i="2"/>
  <c r="B55" i="2"/>
  <c r="E55" i="2" s="1"/>
  <c r="F55" i="2" s="1"/>
  <c r="B56" i="2"/>
  <c r="E56" i="2" s="1"/>
  <c r="F56" i="2" s="1"/>
  <c r="B57" i="2"/>
  <c r="B58" i="2"/>
  <c r="B59" i="2"/>
  <c r="E59" i="2" s="1"/>
  <c r="B60" i="2"/>
  <c r="B61" i="2"/>
  <c r="B62" i="2"/>
  <c r="B63" i="2"/>
  <c r="E63" i="2" s="1"/>
  <c r="F63" i="2" s="1"/>
  <c r="B64" i="2"/>
  <c r="E64" i="2" s="1"/>
  <c r="F64" i="2" s="1"/>
  <c r="B65" i="2"/>
  <c r="E65" i="2" s="1"/>
  <c r="B66" i="2"/>
  <c r="E66" i="2" s="1"/>
  <c r="F66" i="2" s="1"/>
  <c r="B67" i="2"/>
  <c r="E67" i="2" s="1"/>
  <c r="B68" i="2"/>
  <c r="B69" i="2"/>
  <c r="E69" i="2" s="1"/>
  <c r="B70" i="2"/>
  <c r="E70" i="2" s="1"/>
  <c r="B71" i="2"/>
  <c r="B72" i="2"/>
  <c r="E72" i="2" s="1"/>
  <c r="B73" i="2"/>
  <c r="E73" i="2" s="1"/>
  <c r="F73" i="2" s="1"/>
  <c r="B74" i="2"/>
  <c r="E74" i="2" s="1"/>
  <c r="F74" i="2" s="1"/>
  <c r="B75" i="2"/>
  <c r="B76" i="2"/>
  <c r="B77" i="2"/>
  <c r="E77" i="2" s="1"/>
  <c r="F77" i="2" s="1"/>
  <c r="B78" i="2"/>
  <c r="B79" i="2"/>
  <c r="E79" i="2" s="1"/>
  <c r="B80" i="2"/>
  <c r="B81" i="2"/>
  <c r="E81" i="2" s="1"/>
  <c r="F81" i="2" s="1"/>
  <c r="B82" i="2"/>
  <c r="E82" i="2" s="1"/>
  <c r="F82" i="2" s="1"/>
  <c r="B83" i="2"/>
  <c r="B84" i="2"/>
  <c r="E84" i="2" s="1"/>
  <c r="B85" i="2"/>
  <c r="E85" i="2" s="1"/>
  <c r="B86" i="2"/>
  <c r="E86" i="2" s="1"/>
  <c r="B87" i="2"/>
  <c r="E87" i="2" s="1"/>
  <c r="B88" i="2"/>
  <c r="E88" i="2" s="1"/>
  <c r="F88" i="2" s="1"/>
  <c r="B89" i="2"/>
  <c r="E89" i="2" s="1"/>
  <c r="F89" i="2" s="1"/>
  <c r="B90" i="2"/>
  <c r="E90" i="2" s="1"/>
  <c r="B91" i="2"/>
  <c r="E91" i="2" s="1"/>
  <c r="B92" i="2"/>
  <c r="B93" i="2"/>
  <c r="E93" i="2" s="1"/>
  <c r="B94" i="2"/>
  <c r="B95" i="2"/>
  <c r="E95" i="2" s="1"/>
  <c r="B96" i="2"/>
  <c r="B97" i="2"/>
  <c r="E97" i="2" s="1"/>
  <c r="B98" i="2"/>
  <c r="B99" i="2"/>
  <c r="E99" i="2" s="1"/>
  <c r="F99" i="2" s="1"/>
  <c r="B100" i="2"/>
  <c r="E100" i="2" s="1"/>
  <c r="B101" i="2"/>
  <c r="B102" i="2"/>
  <c r="B103" i="2"/>
  <c r="E103" i="2" s="1"/>
  <c r="B104" i="2"/>
  <c r="E104" i="2" s="1"/>
  <c r="F104" i="2" s="1"/>
  <c r="B105" i="2"/>
  <c r="E105" i="2" s="1"/>
  <c r="B2" i="2"/>
  <c r="E2" i="2" s="1"/>
  <c r="F2" i="2" s="1"/>
  <c r="F95" i="2" l="1"/>
  <c r="F79" i="2"/>
  <c r="F86" i="2"/>
  <c r="F70" i="2"/>
  <c r="F14" i="2"/>
  <c r="F93" i="2"/>
  <c r="F85" i="2"/>
  <c r="F69" i="2"/>
  <c r="F45" i="2"/>
  <c r="F13" i="2"/>
  <c r="F103" i="2"/>
  <c r="F100" i="2"/>
  <c r="F84" i="2"/>
  <c r="F36" i="2"/>
  <c r="F20" i="2"/>
  <c r="F4" i="2"/>
  <c r="F67" i="2"/>
  <c r="F59" i="2"/>
  <c r="F51" i="2"/>
  <c r="F43" i="2"/>
  <c r="F19" i="2"/>
  <c r="F11" i="2"/>
  <c r="F3" i="2"/>
  <c r="F91" i="2"/>
  <c r="F90" i="2"/>
  <c r="F26" i="2"/>
  <c r="F18" i="2"/>
  <c r="F65" i="2"/>
  <c r="F41" i="2"/>
  <c r="F33" i="2"/>
  <c r="F97" i="2"/>
  <c r="F72" i="2"/>
  <c r="F24" i="2"/>
  <c r="F16" i="2"/>
  <c r="F105" i="2"/>
  <c r="F87" i="2"/>
  <c r="F47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A3" i="2"/>
  <c r="A4" i="2"/>
  <c r="A5" i="2"/>
  <c r="A6" i="2"/>
  <c r="A7" i="2"/>
  <c r="A8" i="2"/>
  <c r="A9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D2" i="2"/>
  <c r="A2" i="2"/>
</calcChain>
</file>

<file path=xl/sharedStrings.xml><?xml version="1.0" encoding="utf-8"?>
<sst xmlns="http://schemas.openxmlformats.org/spreadsheetml/2006/main" count="5393" uniqueCount="402">
  <si>
    <t>TD</t>
  </si>
  <si>
    <t>Position</t>
  </si>
  <si>
    <t>Player</t>
  </si>
  <si>
    <t>Cmp</t>
  </si>
  <si>
    <t>Att</t>
  </si>
  <si>
    <t>Pct</t>
  </si>
  <si>
    <t>Yds</t>
  </si>
  <si>
    <t>Y/A</t>
  </si>
  <si>
    <t>Int</t>
  </si>
  <si>
    <t>Passing</t>
  </si>
  <si>
    <t>Name</t>
  </si>
  <si>
    <t>Recruiting Rank</t>
  </si>
  <si>
    <t>Height(Inches)</t>
  </si>
  <si>
    <t>Weight(LBs)</t>
  </si>
  <si>
    <t>Pos</t>
  </si>
  <si>
    <t>FR</t>
  </si>
  <si>
    <t>Stars</t>
  </si>
  <si>
    <t>NA</t>
  </si>
  <si>
    <t>No</t>
  </si>
  <si>
    <t>Yr</t>
  </si>
  <si>
    <t>Ht</t>
  </si>
  <si>
    <t>Wt</t>
  </si>
  <si>
    <t>Hometown</t>
  </si>
  <si>
    <t>Last School</t>
  </si>
  <si>
    <t>Paste to right with header</t>
  </si>
  <si>
    <t>Rank</t>
  </si>
  <si>
    <t>Rushing</t>
  </si>
  <si>
    <t>Receiving</t>
  </si>
  <si>
    <t>Avg</t>
  </si>
  <si>
    <t>Attempts</t>
  </si>
  <si>
    <t>Receptions</t>
  </si>
  <si>
    <t>TD_Rec</t>
  </si>
  <si>
    <t>Yards_Rec</t>
  </si>
  <si>
    <t>Rush_Yds</t>
  </si>
  <si>
    <t>Rush_TD</t>
  </si>
  <si>
    <t>Rush_Att</t>
  </si>
  <si>
    <t>Solo</t>
  </si>
  <si>
    <t>Ast</t>
  </si>
  <si>
    <t>Tot</t>
  </si>
  <si>
    <t>FF</t>
  </si>
  <si>
    <t>Kicking</t>
  </si>
  <si>
    <t>XPM</t>
  </si>
  <si>
    <t>XPA</t>
  </si>
  <si>
    <t>FGM</t>
  </si>
  <si>
    <t>FGA</t>
  </si>
  <si>
    <t>Punts</t>
  </si>
  <si>
    <t>PssrRate</t>
  </si>
  <si>
    <t>Defense</t>
  </si>
  <si>
    <t>Paste Rush/Rec Below</t>
  </si>
  <si>
    <t>Paste Passing Below</t>
  </si>
  <si>
    <t>Paste Defense Below</t>
  </si>
  <si>
    <t>TFL</t>
  </si>
  <si>
    <t>Sack</t>
  </si>
  <si>
    <t>FR_TD</t>
  </si>
  <si>
    <t>PBU</t>
  </si>
  <si>
    <t>Pick_6</t>
  </si>
  <si>
    <t>Points</t>
  </si>
  <si>
    <t>Punt_Yards</t>
  </si>
  <si>
    <t>Avg_Punt_Yds</t>
  </si>
  <si>
    <t>Game Number</t>
  </si>
  <si>
    <t>Opponent</t>
  </si>
  <si>
    <t>Points_For</t>
  </si>
  <si>
    <t>Points_Against</t>
  </si>
  <si>
    <t>Win?</t>
  </si>
  <si>
    <t>Location</t>
  </si>
  <si>
    <t>Home</t>
  </si>
  <si>
    <t>Neutral</t>
  </si>
  <si>
    <t>Yards_For</t>
  </si>
  <si>
    <t>Yards_Against</t>
  </si>
  <si>
    <t>Clem_Rank</t>
  </si>
  <si>
    <t>Opp_Rank</t>
  </si>
  <si>
    <t>Adams, Spencer</t>
  </si>
  <si>
    <t>CB</t>
  </si>
  <si>
    <t>SO</t>
  </si>
  <si>
    <t>Charlotte, NC</t>
  </si>
  <si>
    <t>-</t>
  </si>
  <si>
    <t>Allen, Dwayne</t>
  </si>
  <si>
    <t>TE</t>
  </si>
  <si>
    <t>Fayetteville, NC</t>
  </si>
  <si>
    <t>Andrews, Daniel</t>
  </si>
  <si>
    <t>LB</t>
  </si>
  <si>
    <t>JR</t>
  </si>
  <si>
    <t>Jacksonville, FL</t>
  </si>
  <si>
    <t>Anthony, Robbie</t>
  </si>
  <si>
    <t>WR</t>
  </si>
  <si>
    <t>Orlando, FL</t>
  </si>
  <si>
    <t>Ashe, Terrance</t>
  </si>
  <si>
    <t>SR</t>
  </si>
  <si>
    <t>Cheraw, SC</t>
  </si>
  <si>
    <t>Barnes, Daniel</t>
  </si>
  <si>
    <t>RB</t>
  </si>
  <si>
    <t>Charleston, WV</t>
  </si>
  <si>
    <t>Barnes, Tavaris</t>
  </si>
  <si>
    <t>DE</t>
  </si>
  <si>
    <t>Beasley, David</t>
  </si>
  <si>
    <t>OG</t>
  </si>
  <si>
    <t>Columbus, GA</t>
  </si>
  <si>
    <t>Beasley, Vic</t>
  </si>
  <si>
    <t>Adairsville, GA</t>
  </si>
  <si>
    <t>Benton, Spencer</t>
  </si>
  <si>
    <t>PK</t>
  </si>
  <si>
    <t>Myrtle Beach, SC</t>
  </si>
  <si>
    <t>Bowers, Da'Quan</t>
  </si>
  <si>
    <t>Bamberg, SC</t>
  </si>
  <si>
    <t>Boyd, Tajh</t>
  </si>
  <si>
    <t>QB</t>
  </si>
  <si>
    <t>Hampton, VA</t>
  </si>
  <si>
    <t>Branch, Andre</t>
  </si>
  <si>
    <t>Richmond, VA</t>
  </si>
  <si>
    <t>Breeland, Bashaud</t>
  </si>
  <si>
    <t>S</t>
  </si>
  <si>
    <t>Allendale, SC</t>
  </si>
  <si>
    <t>Brewer, Xavier</t>
  </si>
  <si>
    <t>Brown, Desmond</t>
  </si>
  <si>
    <t>Centre, AL</t>
  </si>
  <si>
    <t>Brown, Jaron</t>
  </si>
  <si>
    <t>Brown, Kantrell</t>
  </si>
  <si>
    <t>Saint Matthews, SC</t>
  </si>
  <si>
    <t>Brown, Kourtnei</t>
  </si>
  <si>
    <t>Buice, Demont</t>
  </si>
  <si>
    <t>Gadsden, AL</t>
  </si>
  <si>
    <t>Catanzaro, Chandler</t>
  </si>
  <si>
    <t>Greenville, SC</t>
  </si>
  <si>
    <t>Chavis, Miguel</t>
  </si>
  <si>
    <t>DT</t>
  </si>
  <si>
    <t>Christian, Quandon</t>
  </si>
  <si>
    <t>Lake View, SC</t>
  </si>
  <si>
    <t>Clear, Brandon</t>
  </si>
  <si>
    <t>Hoover, AL</t>
  </si>
  <si>
    <t>Cloy, Mason</t>
  </si>
  <si>
    <t>OL</t>
  </si>
  <si>
    <t>Columbia, SC</t>
  </si>
  <si>
    <t>Cooper, Sam</t>
  </si>
  <si>
    <t>Brentwood, TN</t>
  </si>
  <si>
    <t>Cooper, Scotty</t>
  </si>
  <si>
    <t>Lake City, SC</t>
  </si>
  <si>
    <t>Council, Michael</t>
  </si>
  <si>
    <t>Estill, SC</t>
  </si>
  <si>
    <t>Craig, Joe</t>
  </si>
  <si>
    <t>Gaffney, SC</t>
  </si>
  <si>
    <t>Davis, Kalon</t>
  </si>
  <si>
    <t>Chester, SC</t>
  </si>
  <si>
    <t>Demaras, Steven</t>
  </si>
  <si>
    <t>Westford, MA</t>
  </si>
  <si>
    <t>Diehl, Chad</t>
  </si>
  <si>
    <t>FB</t>
  </si>
  <si>
    <t>Lyman, SC</t>
  </si>
  <si>
    <t>Dorest, Jeremiah</t>
  </si>
  <si>
    <t>Dye, Xavier</t>
  </si>
  <si>
    <t>Greenwood, SC</t>
  </si>
  <si>
    <t>Ellington, Andre</t>
  </si>
  <si>
    <t>Moncks Corner, SC</t>
  </si>
  <si>
    <t>Fajgenbaum, Phillip</t>
  </si>
  <si>
    <t>LS</t>
  </si>
  <si>
    <t>Raleigh, NC</t>
  </si>
  <si>
    <t>Farmer, Joey</t>
  </si>
  <si>
    <t>Anderson, SC</t>
  </si>
  <si>
    <t>Felt, Tyler</t>
  </si>
  <si>
    <t>OT</t>
  </si>
  <si>
    <t>Forbush, Wes</t>
  </si>
  <si>
    <t>Johnson City, TN</t>
  </si>
  <si>
    <t>Ford, Brandon</t>
  </si>
  <si>
    <t>Wando, SC</t>
  </si>
  <si>
    <t>Fowler, Tyler</t>
  </si>
  <si>
    <t>Canon, GA</t>
  </si>
  <si>
    <t>Freeman, Dalton</t>
  </si>
  <si>
    <t>C</t>
  </si>
  <si>
    <t>Pelion, SC</t>
  </si>
  <si>
    <t>Gilchrist, Marcus</t>
  </si>
  <si>
    <t>High Point, NC</t>
  </si>
  <si>
    <t>Goodman, Malliciah</t>
  </si>
  <si>
    <t>Florence, SC</t>
  </si>
  <si>
    <t>Hairston, Chris</t>
  </si>
  <si>
    <t>Winston-Salem, NC</t>
  </si>
  <si>
    <t>Hall, Rashard</t>
  </si>
  <si>
    <t>St. Augustine, FL</t>
  </si>
  <si>
    <t>Harper, Jamie</t>
  </si>
  <si>
    <t>Harris, Isaac</t>
  </si>
  <si>
    <t>Leesville, SC</t>
  </si>
  <si>
    <t>Harrison, Will</t>
  </si>
  <si>
    <t>Marietta, GA</t>
  </si>
  <si>
    <t>Hawkins, Corico</t>
  </si>
  <si>
    <t>Milledgeville, GA</t>
  </si>
  <si>
    <t>Henderson, Brock</t>
  </si>
  <si>
    <t>Hopkins, DeAndre</t>
  </si>
  <si>
    <t>Central, SC</t>
  </si>
  <si>
    <t>Howard, D.J.</t>
  </si>
  <si>
    <t>Lincoln, AL</t>
  </si>
  <si>
    <t>Jackson, Richard</t>
  </si>
  <si>
    <t>Greer, SC</t>
  </si>
  <si>
    <t>Jenkins, Jarvis</t>
  </si>
  <si>
    <t>Clemson, SC</t>
  </si>
  <si>
    <t>Jenkins, Martin</t>
  </si>
  <si>
    <t>DB</t>
  </si>
  <si>
    <t>Roswell, GA</t>
  </si>
  <si>
    <t>Jones, C.J.</t>
  </si>
  <si>
    <t>Lincolnton, GA</t>
  </si>
  <si>
    <t>Jones, Marquan</t>
  </si>
  <si>
    <t>Joseph, Mansa</t>
  </si>
  <si>
    <t>Salters, SC</t>
  </si>
  <si>
    <t>Leonard-Horwith, Shawn</t>
  </si>
  <si>
    <t>La Crescenta, CA</t>
  </si>
  <si>
    <t>Lewis, Carlton</t>
  </si>
  <si>
    <t>Maxwell, Byron</t>
  </si>
  <si>
    <t>North Charleston, SC</t>
  </si>
  <si>
    <t>Maye, Brandon</t>
  </si>
  <si>
    <t>Mobile, AL</t>
  </si>
  <si>
    <t>McClain, Antoine</t>
  </si>
  <si>
    <t>Anniston, AL</t>
  </si>
  <si>
    <t>McDaniel, DeAndre</t>
  </si>
  <si>
    <t>Tallahassee, FL</t>
  </si>
  <si>
    <t>McDowell, Roderick</t>
  </si>
  <si>
    <t>Sumter, SC</t>
  </si>
  <si>
    <t>McElveen, Donny</t>
  </si>
  <si>
    <t>Summerville, SC</t>
  </si>
  <si>
    <t>McNeal, Bryce</t>
  </si>
  <si>
    <t>Minneapolis, MN</t>
  </si>
  <si>
    <t>Meeks, Jonathan</t>
  </si>
  <si>
    <t>Rock Hill, SC</t>
  </si>
  <si>
    <t>Miller, Amsey</t>
  </si>
  <si>
    <t>Moore, Rennie</t>
  </si>
  <si>
    <t>Saint Marys, GA</t>
  </si>
  <si>
    <t>Nobles, Kasey</t>
  </si>
  <si>
    <t>Lake Butler, FL</t>
  </si>
  <si>
    <t>Norris, Wilson</t>
  </si>
  <si>
    <t>Pickens, SC</t>
  </si>
  <si>
    <t>Ogle, Taylor</t>
  </si>
  <si>
    <t>Gatlinburg, TN</t>
  </si>
  <si>
    <t>Parker, Justin</t>
  </si>
  <si>
    <t>Port Royal, SC</t>
  </si>
  <si>
    <t>Parker, Kyle</t>
  </si>
  <si>
    <t>Peters, Garry</t>
  </si>
  <si>
    <t>Conyers, GA</t>
  </si>
  <si>
    <t>Price, Phillip</t>
  </si>
  <si>
    <t>Dillon, SC</t>
  </si>
  <si>
    <t>Pruitt, Ryan</t>
  </si>
  <si>
    <t>Ramsey, Ben</t>
  </si>
  <si>
    <t>Greensboro, NC</t>
  </si>
  <si>
    <t>Richardson, Chris</t>
  </si>
  <si>
    <t>Lithia Springs, GA</t>
  </si>
  <si>
    <t>Robinson, Darius</t>
  </si>
  <si>
    <t>College Park, GA</t>
  </si>
  <si>
    <t>Sanders, Matt</t>
  </si>
  <si>
    <t>Crestview, FL</t>
  </si>
  <si>
    <t>Sensabaugh, Coty</t>
  </si>
  <si>
    <t>Kingsport, TN</t>
  </si>
  <si>
    <t>Shatley, Tyler</t>
  </si>
  <si>
    <t>Icard, NC</t>
  </si>
  <si>
    <t>Shuey, Spencer</t>
  </si>
  <si>
    <t>Simmons, Caleb</t>
  </si>
  <si>
    <t>Skinner, Matt</t>
  </si>
  <si>
    <t>Smith, Darrell</t>
  </si>
  <si>
    <t>Smith, David</t>
  </si>
  <si>
    <t>Stewart, Dante</t>
  </si>
  <si>
    <t>Swansea, SC</t>
  </si>
  <si>
    <t>Thomas, Brandon</t>
  </si>
  <si>
    <t>Spartanburg, SC</t>
  </si>
  <si>
    <t>Thomas, Tra</t>
  </si>
  <si>
    <t>Wadesboro, NC</t>
  </si>
  <si>
    <t>Thompson, Brandon</t>
  </si>
  <si>
    <t>Thomasville, GA</t>
  </si>
  <si>
    <t>Timothy, Gifford</t>
  </si>
  <si>
    <t>Middletown, DE</t>
  </si>
  <si>
    <t>Traylor, Drew</t>
  </si>
  <si>
    <t>Birmingham, AL</t>
  </si>
  <si>
    <t>Van Gieson, Sam</t>
  </si>
  <si>
    <t>Wade, Michael</t>
  </si>
  <si>
    <t>Walker, Landon</t>
  </si>
  <si>
    <t>North Wilkesboro, NC</t>
  </si>
  <si>
    <t>Watson, Josh</t>
  </si>
  <si>
    <t>Wilmington, DE</t>
  </si>
  <si>
    <t>Webster, Reid</t>
  </si>
  <si>
    <t>Woodstock, GA</t>
  </si>
  <si>
    <t>Willard, Jonathan</t>
  </si>
  <si>
    <t>Loris, SC</t>
  </si>
  <si>
    <t>Wright, John</t>
  </si>
  <si>
    <t>Zimmerman, Dawson</t>
  </si>
  <si>
    <t>P</t>
  </si>
  <si>
    <t>Lawrenceville, GA</t>
  </si>
  <si>
    <t>Tajh Boyd</t>
  </si>
  <si>
    <t>Donny McElveen</t>
  </si>
  <si>
    <t>Taylor Ogle</t>
  </si>
  <si>
    <t>Kyle Parker</t>
  </si>
  <si>
    <t>Michael Wade</t>
  </si>
  <si>
    <t>Daniel Barnes</t>
  </si>
  <si>
    <t>Demont Buice</t>
  </si>
  <si>
    <t>Andre Ellington</t>
  </si>
  <si>
    <t>Jamie Harper</t>
  </si>
  <si>
    <t>D.J. Howard</t>
  </si>
  <si>
    <t>Roderick McDowell</t>
  </si>
  <si>
    <t>Robbie Anthony</t>
  </si>
  <si>
    <t>Terrance Ashe</t>
  </si>
  <si>
    <t>Jaron Brown</t>
  </si>
  <si>
    <t>Brandon Clear</t>
  </si>
  <si>
    <t>Joe Craig</t>
  </si>
  <si>
    <t>Jeremiah Dorest</t>
  </si>
  <si>
    <t>Xavier Dye</t>
  </si>
  <si>
    <t>Wes Forbush</t>
  </si>
  <si>
    <t>Brandon Ford</t>
  </si>
  <si>
    <t>Will Harrison</t>
  </si>
  <si>
    <t>DeAndre Hopkins</t>
  </si>
  <si>
    <t>Marquan Jones</t>
  </si>
  <si>
    <t>Bryce McNeal</t>
  </si>
  <si>
    <t>Spencer Adams</t>
  </si>
  <si>
    <t>Daniel Andrews</t>
  </si>
  <si>
    <t>Tavaris Barnes</t>
  </si>
  <si>
    <t>Da'Quan Bowers</t>
  </si>
  <si>
    <t>Andre Branch</t>
  </si>
  <si>
    <t>Bashaud Breeland</t>
  </si>
  <si>
    <t>Xavier Brewer</t>
  </si>
  <si>
    <t>Desmond Brown</t>
  </si>
  <si>
    <t>Kantrell Brown</t>
  </si>
  <si>
    <t>Kourtnei Brown</t>
  </si>
  <si>
    <t>Miguel Chavis</t>
  </si>
  <si>
    <t>Quandon Christian</t>
  </si>
  <si>
    <t>Scotty Cooper</t>
  </si>
  <si>
    <t>Steven Demaras</t>
  </si>
  <si>
    <t>Joey Farmer</t>
  </si>
  <si>
    <t>Marcus Gilchrist</t>
  </si>
  <si>
    <t>Malliciah Goodman</t>
  </si>
  <si>
    <t>Rashard Hall</t>
  </si>
  <si>
    <t>Isaac Harris</t>
  </si>
  <si>
    <t>Corico Hawkins</t>
  </si>
  <si>
    <t>Brock Henderson</t>
  </si>
  <si>
    <t>Jarvis Jenkins</t>
  </si>
  <si>
    <t>Martin Jenkins</t>
  </si>
  <si>
    <t>C.J. Jones</t>
  </si>
  <si>
    <t>Mansa Joseph</t>
  </si>
  <si>
    <t>Shawn Leonard-Horwith</t>
  </si>
  <si>
    <t>Carlton Lewis</t>
  </si>
  <si>
    <t>Byron Maxwell</t>
  </si>
  <si>
    <t>Brandon Maye</t>
  </si>
  <si>
    <t>DeAndre McDaniel</t>
  </si>
  <si>
    <t>Jonathan Meeks</t>
  </si>
  <si>
    <t>Rennie Moore</t>
  </si>
  <si>
    <t>Justin Parker</t>
  </si>
  <si>
    <t>Garry Peters</t>
  </si>
  <si>
    <t>Ryan Pruitt</t>
  </si>
  <si>
    <t>Chris Richardson</t>
  </si>
  <si>
    <t>Darius Robinson</t>
  </si>
  <si>
    <t>Coty Sensabaugh</t>
  </si>
  <si>
    <t>Tyler Shatley</t>
  </si>
  <si>
    <t>Spencer Shuey</t>
  </si>
  <si>
    <t>Dante Stewart</t>
  </si>
  <si>
    <t>Tra Thomas</t>
  </si>
  <si>
    <t>Brandon Thompson</t>
  </si>
  <si>
    <t>Josh Watson</t>
  </si>
  <si>
    <t>Jonathan Willard</t>
  </si>
  <si>
    <t>John Wright</t>
  </si>
  <si>
    <t>Spencer Benton</t>
  </si>
  <si>
    <t>Chandler Catanzaro</t>
  </si>
  <si>
    <t>Richard Jackson</t>
  </si>
  <si>
    <t>Dawson Zimmerman</t>
  </si>
  <si>
    <t>Paste Kicking Below</t>
  </si>
  <si>
    <t>Dwayne Allen</t>
  </si>
  <si>
    <t>Vic Beasley</t>
  </si>
  <si>
    <t>Sam Cooper</t>
  </si>
  <si>
    <t>Darrell Smith</t>
  </si>
  <si>
    <t>Drew Traylor</t>
  </si>
  <si>
    <t>North Texas</t>
  </si>
  <si>
    <t>Unranked</t>
  </si>
  <si>
    <t>Presbyterian</t>
  </si>
  <si>
    <t>Auburn</t>
  </si>
  <si>
    <t>Away</t>
  </si>
  <si>
    <t>Miami</t>
  </si>
  <si>
    <t>UNC</t>
  </si>
  <si>
    <t>Maryland</t>
  </si>
  <si>
    <t>GT</t>
  </si>
  <si>
    <t>BC</t>
  </si>
  <si>
    <t>NC State</t>
  </si>
  <si>
    <t>FSU</t>
  </si>
  <si>
    <t>Wake</t>
  </si>
  <si>
    <t>South Carolina</t>
  </si>
  <si>
    <t>USF</t>
  </si>
  <si>
    <t>School</t>
  </si>
  <si>
    <t>AY/A</t>
  </si>
  <si>
    <t>Rate</t>
  </si>
  <si>
    <t>Clemson</t>
  </si>
  <si>
    <t>Scrimmage</t>
  </si>
  <si>
    <t>Rec</t>
  </si>
  <si>
    <t>Plays</t>
  </si>
  <si>
    <t>Deandre Hopkins</t>
  </si>
  <si>
    <t>Tackles</t>
  </si>
  <si>
    <t>Def Int</t>
  </si>
  <si>
    <t>Fumbles</t>
  </si>
  <si>
    <t>Loss</t>
  </si>
  <si>
    <t>Sk</t>
  </si>
  <si>
    <t>PD</t>
  </si>
  <si>
    <t>Deandre McDaniel</t>
  </si>
  <si>
    <t>Punting</t>
  </si>
  <si>
    <t>XP%</t>
  </si>
  <si>
    <t>FG%</t>
  </si>
  <si>
    <t>Pts</t>
  </si>
  <si>
    <t>Chad Diehl</t>
  </si>
  <si>
    <t>Kasey Nobles</t>
  </si>
  <si>
    <t>Dalton Freeman</t>
  </si>
  <si>
    <t>Matt Skinner</t>
  </si>
  <si>
    <t>Josh Nesbitt</t>
  </si>
  <si>
    <t>Georgia Tech</t>
  </si>
  <si>
    <t>Chris Hairston</t>
  </si>
  <si>
    <t>Russell Wilson</t>
  </si>
  <si>
    <t>North Carolina 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</si>
</sst>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4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333333"/>
      <name val="Helvetica Neue"/>
      <family val="2"/>
    </font>
    <font>
      <b/>
      <sz val="12"/>
      <color rgb="FFFFFFFF"/>
      <name val="Helvetica Neue"/>
      <family val="2"/>
    </font>
    <font>
      <sz val="13"/>
      <color rgb="FF242729"/>
      <name val="Consolas"/>
      <family val="2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72"/>
      <color theme="1"/>
      <name val="Calibri"/>
      <family val="2"/>
      <scheme val="minor"/>
    </font>
    <font>
      <b/>
      <sz val="9"/>
      <color rgb="FFFFFFFF"/>
      <name val="Arial"/>
      <family val="2"/>
    </font>
    <font>
      <sz val="9"/>
      <color rgb="FF333333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616161"/>
        <bgColor indexed="64"/>
      </patternFill>
    </fill>
    <fill>
      <patternFill patternType="solid">
        <fgColor rgb="FFECECEC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medium">
        <color rgb="FF616161"/>
      </bottom>
      <diagonal/>
    </border>
    <border>
      <left style="medium">
        <color rgb="FF616161"/>
      </left>
      <right/>
      <top style="medium">
        <color rgb="FF616161"/>
      </top>
      <bottom style="medium">
        <color rgb="FF616161"/>
      </bottom>
      <diagonal/>
    </border>
    <border>
      <left/>
      <right/>
      <top style="medium">
        <color rgb="FF616161"/>
      </top>
      <bottom style="medium">
        <color rgb="FF616161"/>
      </bottom>
      <diagonal/>
    </border>
    <border>
      <left/>
      <right style="medium">
        <color rgb="FF616161"/>
      </right>
      <top style="medium">
        <color rgb="FF616161"/>
      </top>
      <bottom style="medium">
        <color rgb="FF616161"/>
      </bottom>
      <diagonal/>
    </border>
    <border>
      <left style="medium">
        <color rgb="FF616161"/>
      </left>
      <right/>
      <top/>
      <bottom/>
      <diagonal/>
    </border>
    <border>
      <left/>
      <right style="medium">
        <color rgb="FF616161"/>
      </right>
      <top/>
      <bottom/>
      <diagonal/>
    </border>
    <border>
      <left style="medium">
        <color rgb="FF616161"/>
      </left>
      <right/>
      <top/>
      <bottom style="medium">
        <color rgb="FF616161"/>
      </bottom>
      <diagonal/>
    </border>
    <border>
      <left/>
      <right style="medium">
        <color rgb="FF616161"/>
      </right>
      <top/>
      <bottom style="medium">
        <color rgb="FF61616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4">
    <xf numFmtId="0" fontId="0" fillId="0" borderId="0"/>
    <xf numFmtId="0" fontId="6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0" borderId="10" applyNumberFormat="0" applyFill="0" applyAlignment="0" applyProtection="0"/>
    <xf numFmtId="0" fontId="21" fillId="0" borderId="11" applyNumberFormat="0" applyFill="0" applyAlignment="0" applyProtection="0"/>
    <xf numFmtId="0" fontId="21" fillId="0" borderId="0" applyNumberFormat="0" applyFill="0" applyBorder="0" applyAlignment="0" applyProtection="0"/>
    <xf numFmtId="0" fontId="22" fillId="5" borderId="0" applyNumberFormat="0" applyBorder="0" applyAlignment="0" applyProtection="0"/>
    <xf numFmtId="0" fontId="23" fillId="6" borderId="0" applyNumberFormat="0" applyBorder="0" applyAlignment="0" applyProtection="0"/>
    <xf numFmtId="0" fontId="24" fillId="7" borderId="0" applyNumberFormat="0" applyBorder="0" applyAlignment="0" applyProtection="0"/>
    <xf numFmtId="0" fontId="25" fillId="8" borderId="12" applyNumberFormat="0" applyAlignment="0" applyProtection="0"/>
    <xf numFmtId="0" fontId="26" fillId="9" borderId="13" applyNumberFormat="0" applyAlignment="0" applyProtection="0"/>
    <xf numFmtId="0" fontId="27" fillId="9" borderId="12" applyNumberFormat="0" applyAlignment="0" applyProtection="0"/>
    <xf numFmtId="0" fontId="28" fillId="0" borderId="14" applyNumberFormat="0" applyFill="0" applyAlignment="0" applyProtection="0"/>
    <xf numFmtId="0" fontId="29" fillId="10" borderId="15" applyNumberFormat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17" applyNumberFormat="0" applyFill="0" applyAlignment="0" applyProtection="0"/>
    <xf numFmtId="0" fontId="3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" fillId="35" borderId="0" applyNumberFormat="0" applyBorder="0" applyAlignment="0" applyProtection="0"/>
    <xf numFmtId="0" fontId="3" fillId="0" borderId="0"/>
    <xf numFmtId="0" fontId="3" fillId="11" borderId="16" applyNumberFormat="0" applyFont="0" applyAlignment="0" applyProtection="0"/>
    <xf numFmtId="0" fontId="2" fillId="0" borderId="0"/>
    <xf numFmtId="0" fontId="2" fillId="11" borderId="16" applyNumberFormat="0" applyFont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5" borderId="0" applyNumberFormat="0" applyBorder="0" applyAlignment="0" applyProtection="0"/>
    <xf numFmtId="0" fontId="1" fillId="0" borderId="0"/>
    <xf numFmtId="0" fontId="1" fillId="11" borderId="16" applyNumberFormat="0" applyFont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</cellStyleXfs>
  <cellXfs count="113">
    <xf numFmtId="0" fontId="0" fillId="0" borderId="0" xfId="0"/>
    <xf numFmtId="0" fontId="5" fillId="0" borderId="0" xfId="0" applyFont="1" applyAlignment="1">
      <alignment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6" fillId="0" borderId="0" xfId="1"/>
    <xf numFmtId="0" fontId="7" fillId="0" borderId="0" xfId="0" applyFont="1"/>
    <xf numFmtId="16" fontId="7" fillId="0" borderId="0" xfId="0" applyNumberFormat="1" applyFont="1"/>
    <xf numFmtId="0" fontId="8" fillId="0" borderId="0" xfId="0" applyFont="1"/>
    <xf numFmtId="0" fontId="9" fillId="0" borderId="0" xfId="0" applyFont="1"/>
    <xf numFmtId="0" fontId="0" fillId="0" borderId="0" xfId="0" applyNumberFormat="1"/>
    <xf numFmtId="0" fontId="0" fillId="0" borderId="0" xfId="0" applyAlignment="1">
      <alignment wrapText="1"/>
    </xf>
    <xf numFmtId="0" fontId="10" fillId="0" borderId="0" xfId="0" applyFont="1"/>
    <xf numFmtId="0" fontId="11" fillId="0" borderId="0" xfId="0" applyFont="1"/>
    <xf numFmtId="0" fontId="12" fillId="0" borderId="0" xfId="0" applyFont="1"/>
    <xf numFmtId="0" fontId="14" fillId="0" borderId="0" xfId="0" applyFont="1"/>
    <xf numFmtId="0" fontId="10" fillId="0" borderId="0" xfId="0" applyFont="1" applyAlignment="1">
      <alignment wrapText="1"/>
    </xf>
    <xf numFmtId="0" fontId="11" fillId="0" borderId="0" xfId="0" applyFont="1" applyAlignment="1">
      <alignment wrapText="1"/>
    </xf>
    <xf numFmtId="0" fontId="13" fillId="0" borderId="0" xfId="0" applyFont="1" applyAlignment="1">
      <alignment wrapText="1"/>
    </xf>
    <xf numFmtId="0" fontId="15" fillId="0" borderId="0" xfId="0" applyFont="1"/>
    <xf numFmtId="0" fontId="17" fillId="2" borderId="0" xfId="0" applyFont="1" applyFill="1" applyAlignment="1">
      <alignment horizontal="center" vertical="center" wrapText="1"/>
    </xf>
    <xf numFmtId="0" fontId="6" fillId="2" borderId="0" xfId="1" applyFill="1" applyAlignment="1">
      <alignment horizontal="left" vertical="center" wrapText="1"/>
    </xf>
    <xf numFmtId="16" fontId="17" fillId="2" borderId="0" xfId="0" applyNumberFormat="1" applyFont="1" applyFill="1" applyAlignment="1">
      <alignment horizontal="center" vertical="center" wrapText="1"/>
    </xf>
    <xf numFmtId="0" fontId="17" fillId="2" borderId="0" xfId="0" applyFont="1" applyFill="1" applyAlignment="1">
      <alignment horizontal="left" vertical="center" wrapText="1"/>
    </xf>
    <xf numFmtId="0" fontId="17" fillId="4" borderId="0" xfId="0" applyFont="1" applyFill="1" applyAlignment="1">
      <alignment horizontal="center" vertical="center" wrapText="1"/>
    </xf>
    <xf numFmtId="0" fontId="6" fillId="4" borderId="0" xfId="1" applyFill="1" applyAlignment="1">
      <alignment horizontal="left" vertical="center" wrapText="1"/>
    </xf>
    <xf numFmtId="16" fontId="17" fillId="4" borderId="0" xfId="0" applyNumberFormat="1" applyFont="1" applyFill="1" applyAlignment="1">
      <alignment horizontal="center" vertical="center" wrapText="1"/>
    </xf>
    <xf numFmtId="0" fontId="17" fillId="4" borderId="0" xfId="0" applyFont="1" applyFill="1" applyAlignment="1">
      <alignment horizontal="left" vertical="center" wrapText="1"/>
    </xf>
    <xf numFmtId="17" fontId="17" fillId="4" borderId="0" xfId="0" applyNumberFormat="1" applyFont="1" applyFill="1" applyAlignment="1">
      <alignment horizontal="center" vertical="center" wrapText="1"/>
    </xf>
    <xf numFmtId="17" fontId="17" fillId="2" borderId="0" xfId="0" applyNumberFormat="1" applyFont="1" applyFill="1" applyAlignment="1">
      <alignment horizontal="center" vertical="center" wrapText="1"/>
    </xf>
    <xf numFmtId="0" fontId="16" fillId="3" borderId="2" xfId="0" applyFont="1" applyFill="1" applyBorder="1" applyAlignment="1">
      <alignment horizontal="center" vertical="center" wrapText="1"/>
    </xf>
    <xf numFmtId="0" fontId="16" fillId="3" borderId="3" xfId="0" applyFont="1" applyFill="1" applyBorder="1" applyAlignment="1">
      <alignment horizontal="left" vertical="center" wrapText="1"/>
    </xf>
    <xf numFmtId="0" fontId="16" fillId="3" borderId="3" xfId="0" applyFont="1" applyFill="1" applyBorder="1" applyAlignment="1">
      <alignment horizontal="center" vertical="center" wrapText="1"/>
    </xf>
    <xf numFmtId="0" fontId="16" fillId="3" borderId="4" xfId="0" applyFont="1" applyFill="1" applyBorder="1" applyAlignment="1">
      <alignment horizontal="left" vertical="center" wrapText="1"/>
    </xf>
    <xf numFmtId="0" fontId="17" fillId="2" borderId="5" xfId="0" applyFont="1" applyFill="1" applyBorder="1" applyAlignment="1">
      <alignment horizontal="center" vertical="center" wrapText="1"/>
    </xf>
    <xf numFmtId="0" fontId="17" fillId="2" borderId="6" xfId="0" applyFont="1" applyFill="1" applyBorder="1" applyAlignment="1">
      <alignment horizontal="left" vertical="center" wrapText="1"/>
    </xf>
    <xf numFmtId="0" fontId="17" fillId="4" borderId="5" xfId="0" applyFont="1" applyFill="1" applyBorder="1" applyAlignment="1">
      <alignment horizontal="center" vertical="center" wrapText="1"/>
    </xf>
    <xf numFmtId="0" fontId="17" fillId="4" borderId="6" xfId="0" applyFont="1" applyFill="1" applyBorder="1" applyAlignment="1">
      <alignment horizontal="left" vertical="center" wrapText="1"/>
    </xf>
    <xf numFmtId="0" fontId="17" fillId="4" borderId="7" xfId="0" applyFont="1" applyFill="1" applyBorder="1" applyAlignment="1">
      <alignment horizontal="center" vertical="center" wrapText="1"/>
    </xf>
    <xf numFmtId="0" fontId="6" fillId="4" borderId="1" xfId="1" applyFill="1" applyBorder="1" applyAlignment="1">
      <alignment horizontal="left" vertical="center" wrapText="1"/>
    </xf>
    <xf numFmtId="0" fontId="17" fillId="4" borderId="1" xfId="0" applyFont="1" applyFill="1" applyBorder="1" applyAlignment="1">
      <alignment horizontal="center" vertical="center" wrapText="1"/>
    </xf>
    <xf numFmtId="16" fontId="17" fillId="4" borderId="1" xfId="0" applyNumberFormat="1" applyFont="1" applyFill="1" applyBorder="1" applyAlignment="1">
      <alignment horizontal="center" vertical="center" wrapText="1"/>
    </xf>
    <xf numFmtId="0" fontId="17" fillId="4" borderId="1" xfId="0" applyFont="1" applyFill="1" applyBorder="1" applyAlignment="1">
      <alignment horizontal="left" vertical="center" wrapText="1"/>
    </xf>
    <xf numFmtId="0" fontId="17" fillId="4" borderId="8" xfId="0" applyFont="1" applyFill="1" applyBorder="1" applyAlignment="1">
      <alignment horizontal="left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2" fillId="0" borderId="0" xfId="0" applyFont="1" applyAlignment="1">
      <alignment horizontal="center" vertical="center" wrapText="1"/>
    </xf>
    <xf numFmtId="0" fontId="32" fillId="0" borderId="0" xfId="42" applyFont="1" applyAlignment="1">
      <alignment horizontal="center" vertical="center" wrapText="1"/>
    </xf>
    <xf numFmtId="0" fontId="3" fillId="0" borderId="0" xfId="42" applyAlignment="1">
      <alignment wrapText="1"/>
    </xf>
    <xf numFmtId="0" fontId="32" fillId="0" borderId="0" xfId="42" applyFont="1" applyAlignment="1">
      <alignment horizontal="center" vertical="center" wrapText="1"/>
    </xf>
    <xf numFmtId="0" fontId="3" fillId="0" borderId="0" xfId="42" applyAlignment="1">
      <alignment wrapText="1"/>
    </xf>
    <xf numFmtId="0" fontId="32" fillId="0" borderId="0" xfId="42" applyFont="1" applyAlignment="1">
      <alignment horizontal="center" vertical="center" wrapText="1"/>
    </xf>
    <xf numFmtId="0" fontId="3" fillId="0" borderId="0" xfId="42" applyAlignment="1">
      <alignment wrapText="1"/>
    </xf>
    <xf numFmtId="0" fontId="32" fillId="0" borderId="0" xfId="42" applyFont="1" applyAlignment="1">
      <alignment horizontal="center" vertical="center" wrapText="1"/>
    </xf>
    <xf numFmtId="0" fontId="3" fillId="0" borderId="0" xfId="42" applyAlignment="1">
      <alignment wrapText="1"/>
    </xf>
    <xf numFmtId="0" fontId="32" fillId="0" borderId="0" xfId="0" applyFont="1" applyAlignment="1">
      <alignment horizontal="center" vertical="center" wrapText="1"/>
    </xf>
    <xf numFmtId="0" fontId="32" fillId="0" borderId="0" xfId="44" applyFont="1" applyAlignment="1">
      <alignment horizontal="center" vertical="center" wrapText="1"/>
    </xf>
    <xf numFmtId="0" fontId="2" fillId="0" borderId="0" xfId="44" applyAlignment="1">
      <alignment wrapText="1"/>
    </xf>
    <xf numFmtId="0" fontId="32" fillId="0" borderId="0" xfId="44" applyFont="1" applyAlignment="1">
      <alignment horizontal="center" vertical="center" wrapText="1"/>
    </xf>
    <xf numFmtId="0" fontId="2" fillId="0" borderId="0" xfId="44" applyAlignment="1">
      <alignment wrapText="1"/>
    </xf>
    <xf numFmtId="0" fontId="32" fillId="0" borderId="0" xfId="44" applyFont="1" applyAlignment="1">
      <alignment horizontal="center" vertical="center" wrapText="1"/>
    </xf>
    <xf numFmtId="0" fontId="2" fillId="0" borderId="0" xfId="44" applyAlignment="1">
      <alignment wrapText="1"/>
    </xf>
    <xf numFmtId="0" fontId="32" fillId="0" borderId="0" xfId="44" applyFont="1" applyAlignment="1">
      <alignment horizontal="center" vertical="center" wrapText="1"/>
    </xf>
    <xf numFmtId="0" fontId="2" fillId="0" borderId="0" xfId="44" applyAlignment="1">
      <alignment wrapText="1"/>
    </xf>
    <xf numFmtId="0" fontId="32" fillId="0" borderId="0" xfId="44" applyFont="1" applyAlignment="1">
      <alignment horizontal="center" vertical="center" wrapText="1"/>
    </xf>
    <xf numFmtId="0" fontId="2" fillId="0" borderId="0" xfId="44" applyAlignment="1">
      <alignment wrapText="1"/>
    </xf>
    <xf numFmtId="0" fontId="32" fillId="0" borderId="0" xfId="44" applyFont="1" applyAlignment="1">
      <alignment horizontal="center" vertical="center" wrapText="1"/>
    </xf>
    <xf numFmtId="0" fontId="2" fillId="0" borderId="0" xfId="44" applyAlignment="1">
      <alignment wrapText="1"/>
    </xf>
    <xf numFmtId="0" fontId="32" fillId="0" borderId="0" xfId="44" applyFont="1" applyAlignment="1">
      <alignment horizontal="center" vertical="center" wrapText="1"/>
    </xf>
    <xf numFmtId="0" fontId="2" fillId="0" borderId="0" xfId="44" applyAlignment="1">
      <alignment wrapText="1"/>
    </xf>
    <xf numFmtId="0" fontId="32" fillId="0" borderId="0" xfId="44" applyFont="1" applyAlignment="1">
      <alignment horizontal="center" vertical="center" wrapText="1"/>
    </xf>
    <xf numFmtId="0" fontId="2" fillId="0" borderId="0" xfId="44" applyAlignment="1">
      <alignment wrapText="1"/>
    </xf>
    <xf numFmtId="0" fontId="32" fillId="0" borderId="0" xfId="0" applyFont="1" applyAlignment="1">
      <alignment horizontal="center" vertical="center" wrapText="1"/>
    </xf>
    <xf numFmtId="0" fontId="32" fillId="0" borderId="0" xfId="42" applyFont="1" applyAlignment="1">
      <alignment horizontal="center" vertical="center" wrapText="1"/>
    </xf>
    <xf numFmtId="0" fontId="32" fillId="0" borderId="0" xfId="44" applyFont="1" applyAlignment="1">
      <alignment horizontal="center" vertical="center" wrapText="1"/>
    </xf>
    <xf numFmtId="0" fontId="32" fillId="0" borderId="0" xfId="64" applyFont="1" applyAlignment="1">
      <alignment horizontal="center" vertical="center" wrapText="1"/>
    </xf>
    <xf numFmtId="0" fontId="32" fillId="0" borderId="0" xfId="64" applyFont="1" applyAlignment="1">
      <alignment horizontal="center" vertical="center" wrapText="1"/>
    </xf>
    <xf numFmtId="0" fontId="1" fillId="0" borderId="0" xfId="64" applyAlignment="1">
      <alignment wrapText="1"/>
    </xf>
    <xf numFmtId="0" fontId="32" fillId="0" borderId="0" xfId="64" applyFont="1" applyAlignment="1">
      <alignment horizontal="center" vertical="center" wrapText="1"/>
    </xf>
    <xf numFmtId="0" fontId="1" fillId="0" borderId="0" xfId="64" applyAlignment="1">
      <alignment wrapText="1"/>
    </xf>
    <xf numFmtId="0" fontId="32" fillId="0" borderId="0" xfId="64" applyFont="1" applyAlignment="1">
      <alignment horizontal="center" vertical="center" wrapText="1"/>
    </xf>
    <xf numFmtId="0" fontId="1" fillId="0" borderId="0" xfId="64" applyAlignment="1">
      <alignment wrapText="1"/>
    </xf>
    <xf numFmtId="0" fontId="32" fillId="0" borderId="0" xfId="64" applyFont="1" applyAlignment="1">
      <alignment horizontal="center" vertical="center" wrapText="1"/>
    </xf>
    <xf numFmtId="0" fontId="1" fillId="0" borderId="0" xfId="64" applyAlignment="1">
      <alignment wrapText="1"/>
    </xf>
    <xf numFmtId="0" fontId="32" fillId="0" borderId="0" xfId="64" applyFont="1" applyAlignment="1">
      <alignment horizontal="center" vertical="center" wrapText="1"/>
    </xf>
    <xf numFmtId="0" fontId="1" fillId="0" borderId="0" xfId="64" applyAlignment="1">
      <alignment wrapText="1"/>
    </xf>
    <xf numFmtId="0" fontId="32" fillId="0" borderId="0" xfId="64" applyFont="1" applyAlignment="1">
      <alignment horizontal="center" vertical="center" wrapText="1"/>
    </xf>
    <xf numFmtId="0" fontId="1" fillId="0" borderId="0" xfId="64" applyAlignment="1">
      <alignment wrapText="1"/>
    </xf>
    <xf numFmtId="0" fontId="32" fillId="0" borderId="0" xfId="64" applyFont="1" applyAlignment="1">
      <alignment horizontal="center" vertical="center" wrapText="1"/>
    </xf>
    <xf numFmtId="0" fontId="1" fillId="0" borderId="0" xfId="64" applyAlignment="1">
      <alignment wrapText="1"/>
    </xf>
    <xf numFmtId="0" fontId="32" fillId="0" borderId="0" xfId="64" applyFont="1" applyAlignment="1">
      <alignment horizontal="center" vertical="center" wrapText="1"/>
    </xf>
    <xf numFmtId="0" fontId="1" fillId="0" borderId="0" xfId="64" applyAlignment="1">
      <alignment wrapText="1"/>
    </xf>
    <xf numFmtId="0" fontId="32" fillId="0" borderId="0" xfId="64" applyFont="1" applyAlignment="1">
      <alignment horizontal="center" vertical="center" wrapText="1"/>
    </xf>
    <xf numFmtId="0" fontId="1" fillId="0" borderId="0" xfId="64" applyAlignment="1">
      <alignment wrapText="1"/>
    </xf>
    <xf numFmtId="0" fontId="32" fillId="0" borderId="0" xfId="64" applyFont="1" applyAlignment="1">
      <alignment horizontal="center" vertical="center" wrapText="1"/>
    </xf>
    <xf numFmtId="0" fontId="1" fillId="0" borderId="0" xfId="64" applyAlignment="1">
      <alignment wrapText="1"/>
    </xf>
    <xf numFmtId="0" fontId="32" fillId="0" borderId="0" xfId="64" applyFont="1" applyAlignment="1">
      <alignment horizontal="center" vertical="center" wrapText="1"/>
    </xf>
    <xf numFmtId="0" fontId="1" fillId="0" borderId="0" xfId="64" applyAlignment="1">
      <alignment wrapText="1"/>
    </xf>
    <xf numFmtId="0" fontId="32" fillId="0" borderId="0" xfId="64" applyFont="1" applyAlignment="1">
      <alignment horizontal="center" vertical="center" wrapText="1"/>
    </xf>
    <xf numFmtId="0" fontId="1" fillId="0" borderId="0" xfId="64" applyAlignment="1">
      <alignment wrapText="1"/>
    </xf>
    <xf numFmtId="0" fontId="32" fillId="0" borderId="0" xfId="64" applyFont="1" applyAlignment="1">
      <alignment horizontal="center" vertical="center" wrapText="1"/>
    </xf>
    <xf numFmtId="0" fontId="1" fillId="0" borderId="0" xfId="64" applyAlignment="1">
      <alignment wrapText="1"/>
    </xf>
    <xf numFmtId="0" fontId="32" fillId="0" borderId="0" xfId="64" applyFont="1" applyAlignment="1">
      <alignment horizontal="center" vertical="center" wrapText="1"/>
    </xf>
    <xf numFmtId="0" fontId="1" fillId="0" borderId="0" xfId="64" applyAlignment="1">
      <alignment wrapText="1"/>
    </xf>
    <xf numFmtId="0" fontId="32" fillId="0" borderId="0" xfId="64" applyFont="1" applyAlignment="1">
      <alignment horizontal="center" vertical="center" wrapText="1"/>
    </xf>
    <xf numFmtId="0" fontId="1" fillId="0" borderId="0" xfId="64" applyAlignment="1">
      <alignment wrapText="1"/>
    </xf>
    <xf numFmtId="0" fontId="32" fillId="0" borderId="0" xfId="64" applyFont="1" applyAlignment="1">
      <alignment horizontal="center" vertical="center" wrapText="1"/>
    </xf>
    <xf numFmtId="0" fontId="1" fillId="0" borderId="0" xfId="64" applyAlignment="1">
      <alignment wrapText="1"/>
    </xf>
    <xf numFmtId="0" fontId="32" fillId="0" borderId="0" xfId="64" applyFont="1" applyAlignment="1">
      <alignment horizontal="center" vertical="center" wrapText="1"/>
    </xf>
    <xf numFmtId="0" fontId="1" fillId="0" borderId="0" xfId="64" applyAlignment="1">
      <alignment wrapText="1"/>
    </xf>
    <xf numFmtId="0" fontId="32" fillId="0" borderId="0" xfId="64" applyFont="1" applyAlignment="1">
      <alignment horizontal="center" vertical="center" wrapText="1"/>
    </xf>
    <xf numFmtId="0" fontId="1" fillId="0" borderId="0" xfId="64" applyAlignment="1">
      <alignment wrapText="1"/>
    </xf>
  </cellXfs>
  <cellStyles count="84">
    <cellStyle name="20% - Accent1" xfId="19" builtinId="30" customBuiltin="1"/>
    <cellStyle name="20% - Accent1 2" xfId="46" xr:uid="{949F925E-ACE2-470E-AEA7-6B0CFB52BC37}"/>
    <cellStyle name="20% - Accent1 3" xfId="66" xr:uid="{E814E282-DCD7-491B-AE79-A1C6DB1F5D77}"/>
    <cellStyle name="20% - Accent2" xfId="23" builtinId="34" customBuiltin="1"/>
    <cellStyle name="20% - Accent2 2" xfId="49" xr:uid="{B1CFDB92-1137-4F5D-87C8-C02AADB98CA9}"/>
    <cellStyle name="20% - Accent2 3" xfId="69" xr:uid="{9A386D14-2C15-4DA4-81E8-AB05FA9E1DAD}"/>
    <cellStyle name="20% - Accent3" xfId="27" builtinId="38" customBuiltin="1"/>
    <cellStyle name="20% - Accent3 2" xfId="52" xr:uid="{1FE75ADD-F20B-47A2-A71B-91065565FFE1}"/>
    <cellStyle name="20% - Accent3 3" xfId="72" xr:uid="{BB3253B3-4181-4FAA-BCF2-770102DE2669}"/>
    <cellStyle name="20% - Accent4" xfId="31" builtinId="42" customBuiltin="1"/>
    <cellStyle name="20% - Accent4 2" xfId="55" xr:uid="{53D7C3B9-FED4-4955-B102-4C062ADC7B1A}"/>
    <cellStyle name="20% - Accent4 3" xfId="75" xr:uid="{EADEC42B-DC4F-49D0-883D-846D3E4A17BC}"/>
    <cellStyle name="20% - Accent5" xfId="35" builtinId="46" customBuiltin="1"/>
    <cellStyle name="20% - Accent5 2" xfId="58" xr:uid="{5D635DF3-062F-40CF-8D05-C46B037CE943}"/>
    <cellStyle name="20% - Accent5 3" xfId="78" xr:uid="{BC7A624D-350B-412E-B648-4324C495B433}"/>
    <cellStyle name="20% - Accent6" xfId="39" builtinId="50" customBuiltin="1"/>
    <cellStyle name="20% - Accent6 2" xfId="61" xr:uid="{F5C181EB-7FCB-4922-BC76-6C74CA7C0A91}"/>
    <cellStyle name="20% - Accent6 3" xfId="81" xr:uid="{32887405-3803-473D-AD54-F6014D3E38F5}"/>
    <cellStyle name="40% - Accent1" xfId="20" builtinId="31" customBuiltin="1"/>
    <cellStyle name="40% - Accent1 2" xfId="47" xr:uid="{1DDADBA0-8823-4C56-9BE9-5ED8F7AC3E96}"/>
    <cellStyle name="40% - Accent1 3" xfId="67" xr:uid="{7195E699-5963-449D-9B08-5B2501693AC1}"/>
    <cellStyle name="40% - Accent2" xfId="24" builtinId="35" customBuiltin="1"/>
    <cellStyle name="40% - Accent2 2" xfId="50" xr:uid="{AB28088D-8318-4020-9AC3-BAC8ED023746}"/>
    <cellStyle name="40% - Accent2 3" xfId="70" xr:uid="{65D623EA-8BF7-41AC-A8FD-C0E093891640}"/>
    <cellStyle name="40% - Accent3" xfId="28" builtinId="39" customBuiltin="1"/>
    <cellStyle name="40% - Accent3 2" xfId="53" xr:uid="{582B4368-B33E-47AF-877C-89A46F467ADF}"/>
    <cellStyle name="40% - Accent3 3" xfId="73" xr:uid="{6A086FA0-94C2-4503-BBB3-99A5DBB55895}"/>
    <cellStyle name="40% - Accent4" xfId="32" builtinId="43" customBuiltin="1"/>
    <cellStyle name="40% - Accent4 2" xfId="56" xr:uid="{912D57E9-C172-4C67-B5C3-A210DB35516F}"/>
    <cellStyle name="40% - Accent4 3" xfId="76" xr:uid="{1E3B3F47-A084-4D72-9B02-F74886156CA4}"/>
    <cellStyle name="40% - Accent5" xfId="36" builtinId="47" customBuiltin="1"/>
    <cellStyle name="40% - Accent5 2" xfId="59" xr:uid="{7AE94F27-F7E0-4E02-AFE9-502B439389F6}"/>
    <cellStyle name="40% - Accent5 3" xfId="79" xr:uid="{08FFF248-F3D7-493B-939B-B377E2E4B61A}"/>
    <cellStyle name="40% - Accent6" xfId="40" builtinId="51" customBuiltin="1"/>
    <cellStyle name="40% - Accent6 2" xfId="62" xr:uid="{C5949B5D-95F0-4CB5-BF98-ECB3621AE85F}"/>
    <cellStyle name="40% - Accent6 3" xfId="82" xr:uid="{AF0A20B3-A877-40DA-859F-DDD6830BAB98}"/>
    <cellStyle name="60% - Accent1" xfId="21" builtinId="32" customBuiltin="1"/>
    <cellStyle name="60% - Accent1 2" xfId="48" xr:uid="{6124F8E2-4A47-4332-A716-09E81104517F}"/>
    <cellStyle name="60% - Accent1 3" xfId="68" xr:uid="{44348EBD-1BF2-40C6-B2FE-4A9B82D57293}"/>
    <cellStyle name="60% - Accent2" xfId="25" builtinId="36" customBuiltin="1"/>
    <cellStyle name="60% - Accent2 2" xfId="51" xr:uid="{E601F287-15CE-4FA2-8CCD-DDD2AC865670}"/>
    <cellStyle name="60% - Accent2 3" xfId="71" xr:uid="{69071ECE-9EB2-442F-8481-5670C0D7B450}"/>
    <cellStyle name="60% - Accent3" xfId="29" builtinId="40" customBuiltin="1"/>
    <cellStyle name="60% - Accent3 2" xfId="54" xr:uid="{6C9C8D6F-9E47-4F12-86F3-6503D25904BE}"/>
    <cellStyle name="60% - Accent3 3" xfId="74" xr:uid="{C6B4D3D9-F43C-422A-9BC2-A5EF385FAF3E}"/>
    <cellStyle name="60% - Accent4" xfId="33" builtinId="44" customBuiltin="1"/>
    <cellStyle name="60% - Accent4 2" xfId="57" xr:uid="{5C1FFF8D-7A7A-49F8-B311-81DE61139F0C}"/>
    <cellStyle name="60% - Accent4 3" xfId="77" xr:uid="{D4D32FAC-940A-4046-8D57-8B0C187578E6}"/>
    <cellStyle name="60% - Accent5" xfId="37" builtinId="48" customBuiltin="1"/>
    <cellStyle name="60% - Accent5 2" xfId="60" xr:uid="{E91A9A8E-4291-4516-B0F1-E657FDCEB8FC}"/>
    <cellStyle name="60% - Accent5 3" xfId="80" xr:uid="{7DEFF9FC-ADE7-48F0-9B28-3EFE0FA8146B}"/>
    <cellStyle name="60% - Accent6" xfId="41" builtinId="52" customBuiltin="1"/>
    <cellStyle name="60% - Accent6 2" xfId="63" xr:uid="{412EDD1D-A18C-4599-80C4-8AF1B779846C}"/>
    <cellStyle name="60% - Accent6 3" xfId="83" xr:uid="{279DE975-121F-4286-B5BE-D431D3BF1C8B}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6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1" builtinId="8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42" xr:uid="{7439F2BC-79CB-4046-9461-A45943763EDA}"/>
    <cellStyle name="Normal 3" xfId="44" xr:uid="{04810442-61B3-468E-85BD-EA52C7BED85A}"/>
    <cellStyle name="Normal 4" xfId="64" xr:uid="{02E43FDA-B508-41D8-B7E6-38E91D060D30}"/>
    <cellStyle name="Note 2" xfId="43" xr:uid="{4E7DF139-1BF1-44E8-8577-C5D89F278A4F}"/>
    <cellStyle name="Note 3" xfId="45" xr:uid="{030FE201-11C1-4B46-8B5E-B6068750CEA1}"/>
    <cellStyle name="Note 4" xfId="65" xr:uid="{A8B40F23-FCFD-4109-B5BA-AAC0F3D50509}"/>
    <cellStyle name="Output" xfId="11" builtinId="21" customBuiltin="1"/>
    <cellStyle name="Title" xfId="2" builtinId="15" customBuiltin="1"/>
    <cellStyle name="Total" xfId="17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0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pth"/>
      <sheetName val="2009-1"/>
      <sheetName val="2009-2"/>
      <sheetName val="2009-3"/>
      <sheetName val="2009-4"/>
      <sheetName val="2009-5"/>
      <sheetName val="2009-6"/>
      <sheetName val="2009-7"/>
      <sheetName val="2009-8"/>
      <sheetName val="2009-9"/>
      <sheetName val="2009-10"/>
      <sheetName val="2009-11"/>
      <sheetName val="2009-12"/>
      <sheetName val="2009-13"/>
      <sheetName val="2009-14"/>
      <sheetName val="Blank Game"/>
    </sheetNames>
    <sheetDataSet>
      <sheetData sheetId="0">
        <row r="2">
          <cell r="B2" t="str">
            <v>Spencer Adams</v>
          </cell>
          <cell r="C2">
            <v>74</v>
          </cell>
          <cell r="D2">
            <v>185</v>
          </cell>
          <cell r="E2">
            <v>0.94730000000000003</v>
          </cell>
        </row>
        <row r="3">
          <cell r="B3" t="str">
            <v>Kevin Alexander</v>
          </cell>
          <cell r="C3">
            <v>76</v>
          </cell>
          <cell r="D3">
            <v>265</v>
          </cell>
          <cell r="E3">
            <v>0.86080000000000001</v>
          </cell>
        </row>
        <row r="4">
          <cell r="B4" t="str">
            <v>Dwayne Allen</v>
          </cell>
          <cell r="C4">
            <v>76</v>
          </cell>
          <cell r="D4">
            <v>255</v>
          </cell>
          <cell r="E4">
            <v>0.93810000000000004</v>
          </cell>
        </row>
        <row r="5">
          <cell r="B5" t="str">
            <v>Daniel Andrews</v>
          </cell>
          <cell r="C5">
            <v>71</v>
          </cell>
          <cell r="D5">
            <v>200</v>
          </cell>
          <cell r="E5">
            <v>0.77780000000000005</v>
          </cell>
        </row>
        <row r="6">
          <cell r="B6" t="str">
            <v>Terrance Ashe</v>
          </cell>
          <cell r="C6">
            <v>74</v>
          </cell>
          <cell r="D6">
            <v>190</v>
          </cell>
          <cell r="E6">
            <v>0.5</v>
          </cell>
        </row>
        <row r="7">
          <cell r="B7" t="str">
            <v>Thomas Austin</v>
          </cell>
          <cell r="C7">
            <v>76</v>
          </cell>
          <cell r="D7">
            <v>310</v>
          </cell>
          <cell r="E7">
            <v>0.87780000000000002</v>
          </cell>
        </row>
        <row r="8">
          <cell r="B8" t="str">
            <v>Durrell Barry</v>
          </cell>
          <cell r="C8">
            <v>76</v>
          </cell>
          <cell r="D8">
            <v>250</v>
          </cell>
          <cell r="E8">
            <v>0.83330000000000004</v>
          </cell>
        </row>
        <row r="9">
          <cell r="B9" t="str">
            <v>Spencer Benton</v>
          </cell>
          <cell r="C9">
            <v>74</v>
          </cell>
          <cell r="D9">
            <v>190</v>
          </cell>
          <cell r="E9">
            <v>0.84309999999999996</v>
          </cell>
        </row>
        <row r="10">
          <cell r="B10" t="str">
            <v>Da'Quan Bowers</v>
          </cell>
          <cell r="C10">
            <v>76</v>
          </cell>
          <cell r="D10">
            <v>280</v>
          </cell>
          <cell r="E10">
            <v>0.99970000000000003</v>
          </cell>
        </row>
        <row r="11">
          <cell r="B11" t="str">
            <v>Jess Bowers</v>
          </cell>
          <cell r="C11">
            <v>76</v>
          </cell>
          <cell r="D11">
            <v>260</v>
          </cell>
          <cell r="E11">
            <v>0.5</v>
          </cell>
        </row>
        <row r="12">
          <cell r="B12" t="str">
            <v>Tajh Boyd</v>
          </cell>
          <cell r="C12">
            <v>73</v>
          </cell>
          <cell r="D12">
            <v>225</v>
          </cell>
          <cell r="E12">
            <v>0.98399999999999999</v>
          </cell>
        </row>
        <row r="13">
          <cell r="B13" t="str">
            <v>Andre Branch</v>
          </cell>
          <cell r="C13">
            <v>77</v>
          </cell>
          <cell r="D13">
            <v>265</v>
          </cell>
          <cell r="E13">
            <v>0.81110000000000004</v>
          </cell>
        </row>
        <row r="14">
          <cell r="B14" t="str">
            <v>Xavier Brewer</v>
          </cell>
          <cell r="C14">
            <v>71</v>
          </cell>
          <cell r="D14">
            <v>180</v>
          </cell>
          <cell r="E14">
            <v>0.93369999999999997</v>
          </cell>
        </row>
        <row r="15">
          <cell r="B15" t="str">
            <v>Jaron Brown</v>
          </cell>
          <cell r="C15">
            <v>74</v>
          </cell>
          <cell r="D15">
            <v>195</v>
          </cell>
          <cell r="E15">
            <v>0.86219999999999997</v>
          </cell>
        </row>
        <row r="16">
          <cell r="B16" t="str">
            <v>Kantrell Brown</v>
          </cell>
          <cell r="C16">
            <v>73</v>
          </cell>
          <cell r="D16">
            <v>190</v>
          </cell>
          <cell r="E16">
            <v>0.5</v>
          </cell>
        </row>
        <row r="17">
          <cell r="B17" t="str">
            <v>Kourtnei Brown</v>
          </cell>
          <cell r="C17">
            <v>77</v>
          </cell>
          <cell r="D17">
            <v>240</v>
          </cell>
          <cell r="E17">
            <v>0.86880000000000002</v>
          </cell>
        </row>
        <row r="18">
          <cell r="B18" t="str">
            <v>Crezdon Butler</v>
          </cell>
          <cell r="C18">
            <v>73</v>
          </cell>
          <cell r="D18">
            <v>185</v>
          </cell>
          <cell r="E18">
            <v>0.88129999999999997</v>
          </cell>
        </row>
        <row r="19">
          <cell r="B19" t="str">
            <v>Jeremy Campbell</v>
          </cell>
          <cell r="C19">
            <v>74</v>
          </cell>
          <cell r="D19">
            <v>225</v>
          </cell>
          <cell r="E19">
            <v>0.83330000000000004</v>
          </cell>
        </row>
        <row r="20">
          <cell r="B20" t="str">
            <v>Sadat Chambers</v>
          </cell>
          <cell r="C20">
            <v>71</v>
          </cell>
          <cell r="D20">
            <v>195</v>
          </cell>
          <cell r="E20">
            <v>0.83330000000000004</v>
          </cell>
        </row>
        <row r="21">
          <cell r="B21" t="str">
            <v>Chris Chancellor</v>
          </cell>
          <cell r="C21">
            <v>70</v>
          </cell>
          <cell r="D21">
            <v>170</v>
          </cell>
          <cell r="E21">
            <v>0.9</v>
          </cell>
        </row>
        <row r="22">
          <cell r="B22" t="str">
            <v>Miguel Chavis</v>
          </cell>
          <cell r="C22">
            <v>77</v>
          </cell>
          <cell r="D22">
            <v>285</v>
          </cell>
          <cell r="E22">
            <v>0.87780000000000002</v>
          </cell>
        </row>
        <row r="23">
          <cell r="B23" t="str">
            <v>Quandon Christian</v>
          </cell>
          <cell r="C23">
            <v>76</v>
          </cell>
          <cell r="D23">
            <v>210</v>
          </cell>
          <cell r="E23">
            <v>0.86839999999999995</v>
          </cell>
        </row>
        <row r="24">
          <cell r="B24" t="str">
            <v>Brandon Clear</v>
          </cell>
          <cell r="C24">
            <v>77</v>
          </cell>
          <cell r="D24">
            <v>210</v>
          </cell>
          <cell r="E24">
            <v>0.84030000000000005</v>
          </cell>
        </row>
        <row r="25">
          <cell r="B25" t="str">
            <v>Byron Clear</v>
          </cell>
          <cell r="C25">
            <v>77</v>
          </cell>
          <cell r="D25">
            <v>235</v>
          </cell>
          <cell r="E25">
            <v>0.83540000000000003</v>
          </cell>
        </row>
        <row r="26">
          <cell r="B26" t="str">
            <v>Mason Cloy</v>
          </cell>
          <cell r="C26">
            <v>76</v>
          </cell>
          <cell r="D26">
            <v>310</v>
          </cell>
          <cell r="E26">
            <v>0.87329999999999997</v>
          </cell>
        </row>
        <row r="27">
          <cell r="B27" t="str">
            <v>Kavell Conner</v>
          </cell>
          <cell r="C27">
            <v>73</v>
          </cell>
          <cell r="D27">
            <v>235</v>
          </cell>
          <cell r="E27">
            <v>0.74439999999999995</v>
          </cell>
        </row>
        <row r="28">
          <cell r="B28" t="str">
            <v>Scotty Cooper</v>
          </cell>
          <cell r="C28">
            <v>73</v>
          </cell>
          <cell r="D28">
            <v>220</v>
          </cell>
          <cell r="E28">
            <v>0.93700000000000006</v>
          </cell>
        </row>
        <row r="29">
          <cell r="B29" t="str">
            <v>Jamie Cumbie</v>
          </cell>
          <cell r="C29">
            <v>79</v>
          </cell>
          <cell r="D29">
            <v>290</v>
          </cell>
          <cell r="E29">
            <v>0.94669999999999999</v>
          </cell>
        </row>
        <row r="30">
          <cell r="B30" t="str">
            <v>Chad Diehl</v>
          </cell>
          <cell r="C30">
            <v>74</v>
          </cell>
          <cell r="D30">
            <v>255</v>
          </cell>
          <cell r="E30">
            <v>0.82599999999999996</v>
          </cell>
        </row>
        <row r="31">
          <cell r="B31" t="str">
            <v>Xavier Dye</v>
          </cell>
          <cell r="C31">
            <v>76</v>
          </cell>
          <cell r="D31">
            <v>210</v>
          </cell>
          <cell r="E31">
            <v>0.5</v>
          </cell>
        </row>
        <row r="32">
          <cell r="B32" t="str">
            <v>Andre Ellington</v>
          </cell>
          <cell r="C32">
            <v>70</v>
          </cell>
          <cell r="D32">
            <v>180</v>
          </cell>
          <cell r="E32">
            <v>0.94710000000000005</v>
          </cell>
        </row>
        <row r="33">
          <cell r="B33" t="str">
            <v>Brandon Ford</v>
          </cell>
          <cell r="C33">
            <v>76</v>
          </cell>
          <cell r="D33">
            <v>210</v>
          </cell>
          <cell r="E33">
            <v>0.86939999999999995</v>
          </cell>
        </row>
        <row r="34">
          <cell r="B34" t="str">
            <v>Jacoby Ford</v>
          </cell>
          <cell r="C34">
            <v>70</v>
          </cell>
          <cell r="D34">
            <v>185</v>
          </cell>
          <cell r="E34">
            <v>0.9</v>
          </cell>
        </row>
        <row r="35">
          <cell r="B35" t="str">
            <v>Dalton Freeman</v>
          </cell>
          <cell r="C35">
            <v>77</v>
          </cell>
          <cell r="D35">
            <v>280</v>
          </cell>
          <cell r="E35">
            <v>0.89170000000000005</v>
          </cell>
        </row>
        <row r="36">
          <cell r="B36" t="str">
            <v>Marcus Gilchrist</v>
          </cell>
          <cell r="C36">
            <v>71</v>
          </cell>
          <cell r="D36">
            <v>190</v>
          </cell>
          <cell r="E36">
            <v>0.95960000000000001</v>
          </cell>
        </row>
        <row r="37">
          <cell r="B37" t="str">
            <v>Malliciah Goodman</v>
          </cell>
          <cell r="C37">
            <v>76</v>
          </cell>
          <cell r="D37">
            <v>265</v>
          </cell>
          <cell r="E37">
            <v>0.97</v>
          </cell>
        </row>
        <row r="38">
          <cell r="B38" t="str">
            <v>Jamarcus Grant</v>
          </cell>
          <cell r="C38">
            <v>77</v>
          </cell>
          <cell r="D38">
            <v>320</v>
          </cell>
          <cell r="E38">
            <v>0.85560000000000003</v>
          </cell>
        </row>
        <row r="39">
          <cell r="B39" t="str">
            <v>Chris Hairston</v>
          </cell>
          <cell r="C39">
            <v>79</v>
          </cell>
          <cell r="D39">
            <v>325</v>
          </cell>
          <cell r="E39">
            <v>0.83330000000000004</v>
          </cell>
        </row>
        <row r="40">
          <cell r="B40" t="str">
            <v>Rashard Hall</v>
          </cell>
          <cell r="C40">
            <v>74</v>
          </cell>
          <cell r="D40">
            <v>195</v>
          </cell>
          <cell r="E40">
            <v>0.87009999999999998</v>
          </cell>
        </row>
        <row r="41">
          <cell r="B41" t="str">
            <v>Jamie Harper</v>
          </cell>
          <cell r="C41">
            <v>73</v>
          </cell>
          <cell r="D41">
            <v>230</v>
          </cell>
          <cell r="E41">
            <v>0.97840000000000005</v>
          </cell>
        </row>
        <row r="42">
          <cell r="B42" t="str">
            <v>Corico Hawkins</v>
          </cell>
          <cell r="C42">
            <v>73</v>
          </cell>
          <cell r="D42">
            <v>230</v>
          </cell>
          <cell r="E42">
            <v>0.86839999999999995</v>
          </cell>
        </row>
        <row r="43">
          <cell r="B43" t="str">
            <v>Stanley Hunter</v>
          </cell>
          <cell r="C43">
            <v>71</v>
          </cell>
          <cell r="D43">
            <v>225</v>
          </cell>
          <cell r="E43">
            <v>0.87009999999999998</v>
          </cell>
        </row>
        <row r="44">
          <cell r="B44" t="str">
            <v>Richard Jackson</v>
          </cell>
          <cell r="C44">
            <v>73</v>
          </cell>
          <cell r="D44">
            <v>195</v>
          </cell>
          <cell r="E44">
            <v>0.84789999999999999</v>
          </cell>
        </row>
        <row r="45">
          <cell r="B45" t="str">
            <v>J.K. Jay</v>
          </cell>
          <cell r="C45">
            <v>78</v>
          </cell>
          <cell r="D45">
            <v>295</v>
          </cell>
          <cell r="E45">
            <v>0.93779999999999997</v>
          </cell>
        </row>
        <row r="46">
          <cell r="B46" t="str">
            <v>Jarvis Jenkins</v>
          </cell>
          <cell r="C46">
            <v>76</v>
          </cell>
          <cell r="D46">
            <v>310</v>
          </cell>
          <cell r="E46">
            <v>0.88749999999999996</v>
          </cell>
        </row>
        <row r="47">
          <cell r="B47" t="str">
            <v>Kyle Johnson</v>
          </cell>
          <cell r="C47">
            <v>75</v>
          </cell>
          <cell r="D47">
            <v>205</v>
          </cell>
          <cell r="E47">
            <v>0.5</v>
          </cell>
        </row>
        <row r="48">
          <cell r="B48" t="str">
            <v>Marquan Jones</v>
          </cell>
          <cell r="C48">
            <v>73</v>
          </cell>
          <cell r="D48">
            <v>195</v>
          </cell>
          <cell r="E48">
            <v>0.8962</v>
          </cell>
        </row>
        <row r="49">
          <cell r="B49" t="str">
            <v>Willy Korn</v>
          </cell>
          <cell r="C49">
            <v>74</v>
          </cell>
          <cell r="D49">
            <v>215</v>
          </cell>
          <cell r="E49">
            <v>0.9677</v>
          </cell>
        </row>
        <row r="50">
          <cell r="B50" t="str">
            <v>Cory Lambert</v>
          </cell>
          <cell r="C50">
            <v>78</v>
          </cell>
          <cell r="D50">
            <v>300</v>
          </cell>
          <cell r="E50">
            <v>0.9</v>
          </cell>
        </row>
        <row r="51">
          <cell r="B51" t="str">
            <v>Jr., Carlton Lewis</v>
          </cell>
          <cell r="C51">
            <v>75</v>
          </cell>
          <cell r="D51">
            <v>205</v>
          </cell>
          <cell r="E51">
            <v>0.5</v>
          </cell>
        </row>
        <row r="52">
          <cell r="B52" t="str">
            <v>Byron Maxwell</v>
          </cell>
          <cell r="C52">
            <v>73</v>
          </cell>
          <cell r="D52">
            <v>200</v>
          </cell>
          <cell r="E52">
            <v>0.94350000000000001</v>
          </cell>
        </row>
        <row r="53">
          <cell r="B53" t="str">
            <v>Brandon Maye</v>
          </cell>
          <cell r="C53">
            <v>75</v>
          </cell>
          <cell r="D53">
            <v>230</v>
          </cell>
          <cell r="E53">
            <v>0.5</v>
          </cell>
        </row>
        <row r="54">
          <cell r="B54" t="str">
            <v>Antoine McClain</v>
          </cell>
          <cell r="C54">
            <v>78</v>
          </cell>
          <cell r="D54">
            <v>320</v>
          </cell>
          <cell r="E54">
            <v>0.96220000000000006</v>
          </cell>
        </row>
        <row r="55">
          <cell r="B55" t="str">
            <v>DeAndre McDaniel</v>
          </cell>
          <cell r="C55">
            <v>73</v>
          </cell>
          <cell r="D55">
            <v>210</v>
          </cell>
          <cell r="E55">
            <v>0.9647</v>
          </cell>
        </row>
        <row r="56">
          <cell r="B56" t="str">
            <v>Roderick McDowell</v>
          </cell>
          <cell r="C56">
            <v>69</v>
          </cell>
          <cell r="D56">
            <v>180</v>
          </cell>
          <cell r="E56">
            <v>0.9153</v>
          </cell>
        </row>
        <row r="57">
          <cell r="B57" t="str">
            <v>Bryce McNeal</v>
          </cell>
          <cell r="C57">
            <v>73</v>
          </cell>
          <cell r="D57">
            <v>170</v>
          </cell>
          <cell r="E57">
            <v>0.94869999999999999</v>
          </cell>
        </row>
        <row r="58">
          <cell r="B58" t="str">
            <v>Jonathan Meeks</v>
          </cell>
          <cell r="C58">
            <v>73</v>
          </cell>
          <cell r="D58">
            <v>205</v>
          </cell>
          <cell r="E58">
            <v>0.88749999999999996</v>
          </cell>
        </row>
        <row r="59">
          <cell r="B59" t="str">
            <v>Rennie Moore</v>
          </cell>
          <cell r="C59">
            <v>76</v>
          </cell>
          <cell r="D59">
            <v>265</v>
          </cell>
          <cell r="E59">
            <v>0.5</v>
          </cell>
        </row>
        <row r="60">
          <cell r="B60" t="str">
            <v>Kasey Nobles</v>
          </cell>
          <cell r="C60">
            <v>73</v>
          </cell>
          <cell r="D60">
            <v>240</v>
          </cell>
          <cell r="E60">
            <v>0.5</v>
          </cell>
        </row>
        <row r="61">
          <cell r="B61" t="str">
            <v>Wilson Norris</v>
          </cell>
          <cell r="C61">
            <v>76</v>
          </cell>
          <cell r="D61">
            <v>310</v>
          </cell>
          <cell r="E61">
            <v>0.5</v>
          </cell>
        </row>
        <row r="62">
          <cell r="B62" t="str">
            <v>Kenneth Page</v>
          </cell>
          <cell r="C62">
            <v>77</v>
          </cell>
          <cell r="D62">
            <v>285</v>
          </cell>
          <cell r="E62">
            <v>0.90339999999999998</v>
          </cell>
        </row>
        <row r="63">
          <cell r="B63" t="str">
            <v>Michael Palmer</v>
          </cell>
          <cell r="C63">
            <v>77</v>
          </cell>
          <cell r="D63">
            <v>260</v>
          </cell>
          <cell r="E63">
            <v>0.72219999999999995</v>
          </cell>
        </row>
        <row r="64">
          <cell r="B64" t="str">
            <v>Kyle Parker</v>
          </cell>
          <cell r="C64">
            <v>73</v>
          </cell>
          <cell r="D64">
            <v>200</v>
          </cell>
          <cell r="E64">
            <v>0.93049999999999999</v>
          </cell>
        </row>
        <row r="65">
          <cell r="B65" t="str">
            <v>Phillip Price</v>
          </cell>
          <cell r="C65">
            <v>78</v>
          </cell>
          <cell r="D65">
            <v>265</v>
          </cell>
          <cell r="E65">
            <v>0.5</v>
          </cell>
        </row>
        <row r="66">
          <cell r="B66" t="str">
            <v>Ben Ramsey</v>
          </cell>
          <cell r="C66">
            <v>76</v>
          </cell>
          <cell r="D66">
            <v>280</v>
          </cell>
          <cell r="E66">
            <v>0.5</v>
          </cell>
        </row>
        <row r="67">
          <cell r="B67" t="str">
            <v>Chris Richardson</v>
          </cell>
          <cell r="C67">
            <v>74</v>
          </cell>
          <cell r="D67">
            <v>235</v>
          </cell>
          <cell r="E67">
            <v>0.5</v>
          </cell>
        </row>
        <row r="68">
          <cell r="B68" t="str">
            <v>Tarik Rollins</v>
          </cell>
          <cell r="C68">
            <v>74</v>
          </cell>
          <cell r="D68">
            <v>210</v>
          </cell>
          <cell r="E68">
            <v>0.5</v>
          </cell>
        </row>
        <row r="69">
          <cell r="B69" t="str">
            <v>Matt Sanders</v>
          </cell>
          <cell r="C69">
            <v>78</v>
          </cell>
          <cell r="D69">
            <v>315</v>
          </cell>
          <cell r="E69">
            <v>0.87009999999999998</v>
          </cell>
        </row>
        <row r="70">
          <cell r="B70" t="str">
            <v>Ricky Sapp</v>
          </cell>
          <cell r="C70">
            <v>77</v>
          </cell>
          <cell r="D70">
            <v>240</v>
          </cell>
          <cell r="E70">
            <v>0.98660000000000003</v>
          </cell>
        </row>
        <row r="71">
          <cell r="B71" t="str">
            <v>Coty Sensabaugh</v>
          </cell>
          <cell r="C71">
            <v>73</v>
          </cell>
          <cell r="D71">
            <v>180</v>
          </cell>
          <cell r="E71">
            <v>0.74439999999999995</v>
          </cell>
        </row>
        <row r="72">
          <cell r="B72" t="str">
            <v>Tyler Shatley</v>
          </cell>
          <cell r="C72">
            <v>75</v>
          </cell>
          <cell r="D72">
            <v>280</v>
          </cell>
          <cell r="E72">
            <v>0.86529999999999996</v>
          </cell>
        </row>
        <row r="73">
          <cell r="B73" t="str">
            <v>Spencer Shuey</v>
          </cell>
          <cell r="C73">
            <v>75</v>
          </cell>
          <cell r="D73">
            <v>240</v>
          </cell>
          <cell r="E73">
            <v>0.8639</v>
          </cell>
        </row>
        <row r="74">
          <cell r="B74" t="str">
            <v>Caleb Simmons</v>
          </cell>
          <cell r="C74">
            <v>73</v>
          </cell>
          <cell r="D74">
            <v>255</v>
          </cell>
          <cell r="E74">
            <v>0.5</v>
          </cell>
        </row>
        <row r="75">
          <cell r="B75" t="str">
            <v>Matt Skinner</v>
          </cell>
          <cell r="C75">
            <v>79</v>
          </cell>
          <cell r="D75">
            <v>225</v>
          </cell>
          <cell r="E75">
            <v>0.82879999999999998</v>
          </cell>
        </row>
        <row r="76">
          <cell r="B76" t="str">
            <v>Darrell Smith</v>
          </cell>
          <cell r="C76">
            <v>75</v>
          </cell>
          <cell r="D76">
            <v>230</v>
          </cell>
          <cell r="E76">
            <v>0.81459999999999999</v>
          </cell>
        </row>
        <row r="77">
          <cell r="B77" t="str">
            <v>David Smith</v>
          </cell>
          <cell r="C77">
            <v>77</v>
          </cell>
          <cell r="D77">
            <v>290</v>
          </cell>
          <cell r="E77">
            <v>0.84340000000000004</v>
          </cell>
        </row>
        <row r="78">
          <cell r="B78" t="str">
            <v>C.J. Spiller</v>
          </cell>
          <cell r="C78">
            <v>71</v>
          </cell>
          <cell r="D78">
            <v>195</v>
          </cell>
          <cell r="E78">
            <v>0.9919</v>
          </cell>
        </row>
        <row r="79">
          <cell r="B79" t="str">
            <v>Rendrick Taylor</v>
          </cell>
          <cell r="C79">
            <v>74</v>
          </cell>
          <cell r="D79">
            <v>265</v>
          </cell>
          <cell r="E79">
            <v>0.93149999999999999</v>
          </cell>
        </row>
        <row r="80">
          <cell r="B80" t="str">
            <v>Brandon Thomas</v>
          </cell>
          <cell r="C80">
            <v>76</v>
          </cell>
          <cell r="D80">
            <v>295</v>
          </cell>
          <cell r="E80">
            <v>0.90300000000000002</v>
          </cell>
        </row>
        <row r="81">
          <cell r="B81" t="str">
            <v>Brandon Thompson</v>
          </cell>
          <cell r="C81">
            <v>75</v>
          </cell>
          <cell r="D81">
            <v>305</v>
          </cell>
          <cell r="E81">
            <v>0.97130000000000005</v>
          </cell>
        </row>
        <row r="82">
          <cell r="B82" t="str">
            <v>Drew Traylor</v>
          </cell>
          <cell r="C82">
            <v>76</v>
          </cell>
          <cell r="D82">
            <v>245</v>
          </cell>
          <cell r="E82">
            <v>0.5</v>
          </cell>
        </row>
        <row r="83">
          <cell r="B83" t="str">
            <v>Michael Wade</v>
          </cell>
          <cell r="C83">
            <v>74</v>
          </cell>
          <cell r="D83">
            <v>210</v>
          </cell>
          <cell r="E83">
            <v>0.84789999999999999</v>
          </cell>
        </row>
        <row r="84">
          <cell r="B84" t="str">
            <v>Landon Walker</v>
          </cell>
          <cell r="C84">
            <v>78</v>
          </cell>
          <cell r="D84">
            <v>300</v>
          </cell>
          <cell r="E84">
            <v>0.89239999999999997</v>
          </cell>
        </row>
        <row r="85">
          <cell r="B85" t="str">
            <v>Ronald Watson</v>
          </cell>
          <cell r="C85">
            <v>69</v>
          </cell>
          <cell r="D85">
            <v>195</v>
          </cell>
          <cell r="E85">
            <v>0.5</v>
          </cell>
        </row>
        <row r="86">
          <cell r="B86" t="str">
            <v>Conner Webb</v>
          </cell>
          <cell r="C86">
            <v>75</v>
          </cell>
          <cell r="D86">
            <v>190</v>
          </cell>
          <cell r="E86">
            <v>0.5</v>
          </cell>
        </row>
        <row r="87">
          <cell r="B87" t="str">
            <v>Jonathan Willard</v>
          </cell>
          <cell r="C87">
            <v>74</v>
          </cell>
          <cell r="D87">
            <v>215</v>
          </cell>
          <cell r="E87">
            <v>0.5</v>
          </cell>
        </row>
        <row r="88">
          <cell r="B88" t="str">
            <v>John Wright</v>
          </cell>
          <cell r="C88">
            <v>74</v>
          </cell>
          <cell r="D88">
            <v>250</v>
          </cell>
          <cell r="E88">
            <v>0.5</v>
          </cell>
        </row>
        <row r="89">
          <cell r="B89" t="str">
            <v>Dawson Zimmerman</v>
          </cell>
          <cell r="C89">
            <v>74</v>
          </cell>
          <cell r="D89">
            <v>200</v>
          </cell>
          <cell r="E89">
            <v>0.82079999999999997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cfbstats.com/2010/player/147/1008665/index.html" TargetMode="External"/><Relationship Id="rId18" Type="http://schemas.openxmlformats.org/officeDocument/2006/relationships/hyperlink" Target="http://www.cfbstats.com/2010/player/147/1008644/index.html" TargetMode="External"/><Relationship Id="rId26" Type="http://schemas.openxmlformats.org/officeDocument/2006/relationships/hyperlink" Target="http://www.cfbstats.com/2010/player/147/1015965/index.html" TargetMode="External"/><Relationship Id="rId39" Type="http://schemas.openxmlformats.org/officeDocument/2006/relationships/hyperlink" Target="http://www.cfbstats.com/2010/player/147/1008641/index.html" TargetMode="External"/><Relationship Id="rId21" Type="http://schemas.openxmlformats.org/officeDocument/2006/relationships/hyperlink" Target="http://www.cfbstats.com/2010/player/147/1015967/index.html" TargetMode="External"/><Relationship Id="rId34" Type="http://schemas.openxmlformats.org/officeDocument/2006/relationships/hyperlink" Target="http://www.cfbstats.com/2010/player/147/1015946/index.html" TargetMode="External"/><Relationship Id="rId42" Type="http://schemas.openxmlformats.org/officeDocument/2006/relationships/hyperlink" Target="http://www.cfbstats.com/2010/player/147/1023611/index.html" TargetMode="External"/><Relationship Id="rId47" Type="http://schemas.openxmlformats.org/officeDocument/2006/relationships/hyperlink" Target="http://www.cfbstats.com/2010/player/147/1031574/index.html" TargetMode="External"/><Relationship Id="rId50" Type="http://schemas.openxmlformats.org/officeDocument/2006/relationships/hyperlink" Target="http://www.cfbstats.com/2010/player/147/1031546/index.html" TargetMode="External"/><Relationship Id="rId55" Type="http://schemas.openxmlformats.org/officeDocument/2006/relationships/hyperlink" Target="http://www.cfbstats.com/2010/player/147/1023613/index.html" TargetMode="External"/><Relationship Id="rId7" Type="http://schemas.openxmlformats.org/officeDocument/2006/relationships/hyperlink" Target="http://www.cfbstats.com/2010/player/147/1015972/index.html" TargetMode="External"/><Relationship Id="rId2" Type="http://schemas.openxmlformats.org/officeDocument/2006/relationships/hyperlink" Target="http://www.cfbstats.com/2010/player/147/1015969/index.html" TargetMode="External"/><Relationship Id="rId16" Type="http://schemas.openxmlformats.org/officeDocument/2006/relationships/hyperlink" Target="http://www.cfbstats.com/2010/player/147/1023609/index.html" TargetMode="External"/><Relationship Id="rId29" Type="http://schemas.openxmlformats.org/officeDocument/2006/relationships/hyperlink" Target="http://www.cfbstats.com/2010/player/147/1015957/index.html" TargetMode="External"/><Relationship Id="rId11" Type="http://schemas.openxmlformats.org/officeDocument/2006/relationships/hyperlink" Target="http://www.cfbstats.com/2010/player/147/1015966/index.html" TargetMode="External"/><Relationship Id="rId24" Type="http://schemas.openxmlformats.org/officeDocument/2006/relationships/hyperlink" Target="http://www.cfbstats.com/2010/player/147/1000766/index.html" TargetMode="External"/><Relationship Id="rId32" Type="http://schemas.openxmlformats.org/officeDocument/2006/relationships/hyperlink" Target="http://www.cfbstats.com/2010/player/147/1008670/index.html" TargetMode="External"/><Relationship Id="rId37" Type="http://schemas.openxmlformats.org/officeDocument/2006/relationships/hyperlink" Target="http://www.cfbstats.com/2010/player/147/1000754/index.html" TargetMode="External"/><Relationship Id="rId40" Type="http://schemas.openxmlformats.org/officeDocument/2006/relationships/hyperlink" Target="http://www.cfbstats.com/2010/player/147/1023605/index.html" TargetMode="External"/><Relationship Id="rId45" Type="http://schemas.openxmlformats.org/officeDocument/2006/relationships/hyperlink" Target="http://www.cfbstats.com/2010/player/147/1008667/index.html" TargetMode="External"/><Relationship Id="rId53" Type="http://schemas.openxmlformats.org/officeDocument/2006/relationships/hyperlink" Target="http://www.cfbstats.com/2010/player/147/1023608/index.html" TargetMode="External"/><Relationship Id="rId58" Type="http://schemas.openxmlformats.org/officeDocument/2006/relationships/hyperlink" Target="http://www.cfbstats.com/2010/player/147/1015955/index.html" TargetMode="External"/><Relationship Id="rId5" Type="http://schemas.openxmlformats.org/officeDocument/2006/relationships/hyperlink" Target="http://www.cfbstats.com/2010/player/147/1030545/index.html" TargetMode="External"/><Relationship Id="rId61" Type="http://schemas.openxmlformats.org/officeDocument/2006/relationships/printerSettings" Target="../printerSettings/printerSettings1.bin"/><Relationship Id="rId19" Type="http://schemas.openxmlformats.org/officeDocument/2006/relationships/hyperlink" Target="http://www.cfbstats.com/2010/player/147/1008642/index.html" TargetMode="External"/><Relationship Id="rId14" Type="http://schemas.openxmlformats.org/officeDocument/2006/relationships/hyperlink" Target="http://www.cfbstats.com/2010/player/147/1031555/index.html" TargetMode="External"/><Relationship Id="rId22" Type="http://schemas.openxmlformats.org/officeDocument/2006/relationships/hyperlink" Target="http://www.cfbstats.com/2010/player/147/1008637/index.html" TargetMode="External"/><Relationship Id="rId27" Type="http://schemas.openxmlformats.org/officeDocument/2006/relationships/hyperlink" Target="http://www.cfbstats.com/2010/player/147/1031560/index.html" TargetMode="External"/><Relationship Id="rId30" Type="http://schemas.openxmlformats.org/officeDocument/2006/relationships/hyperlink" Target="http://www.cfbstats.com/2010/player/147/1031566/index.html" TargetMode="External"/><Relationship Id="rId35" Type="http://schemas.openxmlformats.org/officeDocument/2006/relationships/hyperlink" Target="http://www.cfbstats.com/2010/player/147/1031548/index.html" TargetMode="External"/><Relationship Id="rId43" Type="http://schemas.openxmlformats.org/officeDocument/2006/relationships/hyperlink" Target="http://www.cfbstats.com/2010/player/147/1023604/index.html" TargetMode="External"/><Relationship Id="rId48" Type="http://schemas.openxmlformats.org/officeDocument/2006/relationships/hyperlink" Target="http://www.cfbstats.com/2010/player/147/1015943/index.html" TargetMode="External"/><Relationship Id="rId56" Type="http://schemas.openxmlformats.org/officeDocument/2006/relationships/hyperlink" Target="http://www.cfbstats.com/2010/player/147/1015974/index.html" TargetMode="External"/><Relationship Id="rId8" Type="http://schemas.openxmlformats.org/officeDocument/2006/relationships/hyperlink" Target="http://www.cfbstats.com/2010/player/147/1023603/index.html" TargetMode="External"/><Relationship Id="rId51" Type="http://schemas.openxmlformats.org/officeDocument/2006/relationships/hyperlink" Target="http://www.cfbstats.com/2010/player/147/1008639/index.html" TargetMode="External"/><Relationship Id="rId3" Type="http://schemas.openxmlformats.org/officeDocument/2006/relationships/hyperlink" Target="http://www.cfbstats.com/2010/player/147/1015953/index.html" TargetMode="External"/><Relationship Id="rId12" Type="http://schemas.openxmlformats.org/officeDocument/2006/relationships/hyperlink" Target="http://www.cfbstats.com/2010/player/147/1015954/index.html" TargetMode="External"/><Relationship Id="rId17" Type="http://schemas.openxmlformats.org/officeDocument/2006/relationships/hyperlink" Target="http://www.cfbstats.com/2010/player/147/1008661/index.html" TargetMode="External"/><Relationship Id="rId25" Type="http://schemas.openxmlformats.org/officeDocument/2006/relationships/hyperlink" Target="http://www.cfbstats.com/2010/player/147/1015947/index.html" TargetMode="External"/><Relationship Id="rId33" Type="http://schemas.openxmlformats.org/officeDocument/2006/relationships/hyperlink" Target="http://www.cfbstats.com/2010/player/147/1031552/index.html" TargetMode="External"/><Relationship Id="rId38" Type="http://schemas.openxmlformats.org/officeDocument/2006/relationships/hyperlink" Target="http://www.cfbstats.com/2010/player/147/1008646/index.html" TargetMode="External"/><Relationship Id="rId46" Type="http://schemas.openxmlformats.org/officeDocument/2006/relationships/hyperlink" Target="http://www.cfbstats.com/2010/player/147/1029892/index.html" TargetMode="External"/><Relationship Id="rId59" Type="http://schemas.openxmlformats.org/officeDocument/2006/relationships/hyperlink" Target="http://www.cfbstats.com/2010/player/147/1008653/index.html" TargetMode="External"/><Relationship Id="rId20" Type="http://schemas.openxmlformats.org/officeDocument/2006/relationships/hyperlink" Target="http://www.cfbstats.com/2010/player/147/1015945/index.html" TargetMode="External"/><Relationship Id="rId41" Type="http://schemas.openxmlformats.org/officeDocument/2006/relationships/hyperlink" Target="http://www.cfbstats.com/2010/player/147/1031544/index.html" TargetMode="External"/><Relationship Id="rId54" Type="http://schemas.openxmlformats.org/officeDocument/2006/relationships/hyperlink" Target="http://www.cfbstats.com/2010/player/147/1015964/index.html" TargetMode="External"/><Relationship Id="rId1" Type="http://schemas.openxmlformats.org/officeDocument/2006/relationships/hyperlink" Target="http://www.cfbstats.com/2010/player/147/1015970/index.html" TargetMode="External"/><Relationship Id="rId6" Type="http://schemas.openxmlformats.org/officeDocument/2006/relationships/hyperlink" Target="http://www.cfbstats.com/2010/player/147/1015951/index.html" TargetMode="External"/><Relationship Id="rId15" Type="http://schemas.openxmlformats.org/officeDocument/2006/relationships/hyperlink" Target="http://www.cfbstats.com/2010/player/147/1008663/index.html" TargetMode="External"/><Relationship Id="rId23" Type="http://schemas.openxmlformats.org/officeDocument/2006/relationships/hyperlink" Target="http://www.cfbstats.com/2010/player/147/1023616/index.html" TargetMode="External"/><Relationship Id="rId28" Type="http://schemas.openxmlformats.org/officeDocument/2006/relationships/hyperlink" Target="http://www.cfbstats.com/2010/player/147/1023607/index.html" TargetMode="External"/><Relationship Id="rId36" Type="http://schemas.openxmlformats.org/officeDocument/2006/relationships/hyperlink" Target="http://www.cfbstats.com/2010/player/147/1015948/index.html" TargetMode="External"/><Relationship Id="rId49" Type="http://schemas.openxmlformats.org/officeDocument/2006/relationships/hyperlink" Target="http://www.cfbstats.com/2010/player/147/1015968/index.html" TargetMode="External"/><Relationship Id="rId57" Type="http://schemas.openxmlformats.org/officeDocument/2006/relationships/hyperlink" Target="http://www.cfbstats.com/2010/player/147/1000745/index.html" TargetMode="External"/><Relationship Id="rId10" Type="http://schemas.openxmlformats.org/officeDocument/2006/relationships/hyperlink" Target="http://www.cfbstats.com/2010/player/147/1015950/index.html" TargetMode="External"/><Relationship Id="rId31" Type="http://schemas.openxmlformats.org/officeDocument/2006/relationships/hyperlink" Target="http://www.cfbstats.com/2010/player/147/1000747/index.html" TargetMode="External"/><Relationship Id="rId44" Type="http://schemas.openxmlformats.org/officeDocument/2006/relationships/hyperlink" Target="http://www.cfbstats.com/2010/player/147/1008668/index.html" TargetMode="External"/><Relationship Id="rId52" Type="http://schemas.openxmlformats.org/officeDocument/2006/relationships/hyperlink" Target="http://www.cfbstats.com/2010/player/147/1023606/index.html" TargetMode="External"/><Relationship Id="rId60" Type="http://schemas.openxmlformats.org/officeDocument/2006/relationships/hyperlink" Target="http://www.cfbstats.com/2010/player/147/1015973/index.html" TargetMode="External"/><Relationship Id="rId4" Type="http://schemas.openxmlformats.org/officeDocument/2006/relationships/hyperlink" Target="http://www.cfbstats.com/2010/player/147/1000753/index.html" TargetMode="External"/><Relationship Id="rId9" Type="http://schemas.openxmlformats.org/officeDocument/2006/relationships/hyperlink" Target="http://www.cfbstats.com/2010/player/147/1008648/index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53284-FF89-E74F-A4E7-AC50B8F7C354}">
  <dimension ref="A1:T137"/>
  <sheetViews>
    <sheetView zoomScaleNormal="100" workbookViewId="0">
      <selection activeCell="B138" sqref="B138"/>
    </sheetView>
  </sheetViews>
  <sheetFormatPr defaultColWidth="11" defaultRowHeight="15.75"/>
  <cols>
    <col min="1" max="1" width="15" customWidth="1"/>
    <col min="2" max="2" width="18" bestFit="1" customWidth="1"/>
    <col min="3" max="3" width="13" style="9" bestFit="1" customWidth="1"/>
    <col min="4" max="4" width="13.375" bestFit="1" customWidth="1"/>
    <col min="5" max="5" width="14" bestFit="1" customWidth="1"/>
    <col min="6" max="6" width="10.5" customWidth="1"/>
    <col min="8" max="8" width="22.875" bestFit="1" customWidth="1"/>
    <col min="10" max="10" width="24" bestFit="1" customWidth="1"/>
  </cols>
  <sheetData>
    <row r="1" spans="1:20" ht="16.5" thickBot="1">
      <c r="A1" t="s">
        <v>1</v>
      </c>
      <c r="B1" t="s">
        <v>10</v>
      </c>
      <c r="C1" s="9" t="s">
        <v>12</v>
      </c>
      <c r="D1" t="s">
        <v>13</v>
      </c>
      <c r="E1" t="s">
        <v>11</v>
      </c>
      <c r="F1" t="s">
        <v>16</v>
      </c>
      <c r="H1" t="s">
        <v>24</v>
      </c>
      <c r="I1" s="29" t="s">
        <v>18</v>
      </c>
      <c r="J1" s="30" t="s">
        <v>10</v>
      </c>
      <c r="K1" s="31" t="s">
        <v>14</v>
      </c>
      <c r="L1" s="31" t="s">
        <v>19</v>
      </c>
      <c r="M1" s="31" t="s">
        <v>20</v>
      </c>
      <c r="N1" s="31" t="s">
        <v>21</v>
      </c>
      <c r="O1" s="30" t="s">
        <v>22</v>
      </c>
      <c r="P1" s="32" t="s">
        <v>23</v>
      </c>
      <c r="S1" s="7" t="s">
        <v>25</v>
      </c>
      <c r="T1" s="7" t="s">
        <v>16</v>
      </c>
    </row>
    <row r="2" spans="1:20" ht="16.5">
      <c r="A2" s="1" t="str">
        <f t="shared" ref="A2:A33" si="0">K2</f>
        <v>CB</v>
      </c>
      <c r="B2" s="2" t="str">
        <f t="shared" ref="B2:B33" si="1">TRIM(MID($J2,FIND(", ",$J2,1)+1,100))&amp;" "&amp;LEFT($J2,FIND(",",$J2,1)-1)</f>
        <v>Spencer Adams</v>
      </c>
      <c r="C2" s="9">
        <f t="shared" ref="C2:C33" si="2">CONVERT(LEFT(Q2,FIND("'",Q2)-1),"ft","in")+SUBSTITUTE(RIGHT(Q2,LEN(Q2)-FIND("'",Q2)),"""","")</f>
        <v>74</v>
      </c>
      <c r="D2">
        <f t="shared" ref="D2:D33" si="3">N2</f>
        <v>185</v>
      </c>
      <c r="E2">
        <f>VLOOKUP(B2,[1]Depth!$B$2:$E$89,4,FALSE)</f>
        <v>0.94730000000000003</v>
      </c>
      <c r="F2">
        <f t="shared" ref="F2:F33" si="4">IF(E2&gt;=0.98,5,IF(E2&gt;=0.9,4,IF(E2&gt;=0.8,3,IF(E2="NA",2,2))))</f>
        <v>4</v>
      </c>
      <c r="I2" s="33">
        <v>9</v>
      </c>
      <c r="J2" s="20" t="s">
        <v>71</v>
      </c>
      <c r="K2" s="19" t="s">
        <v>72</v>
      </c>
      <c r="L2" s="19" t="s">
        <v>73</v>
      </c>
      <c r="M2" s="21">
        <v>43618</v>
      </c>
      <c r="N2" s="19">
        <v>185</v>
      </c>
      <c r="O2" s="22" t="s">
        <v>74</v>
      </c>
      <c r="P2" s="34" t="s">
        <v>75</v>
      </c>
      <c r="Q2" t="str">
        <f>MONTH(M2) &amp; "'" &amp; DAY(M2)</f>
        <v>6'2</v>
      </c>
      <c r="S2" s="8" t="s">
        <v>25</v>
      </c>
      <c r="T2" t="s">
        <v>16</v>
      </c>
    </row>
    <row r="3" spans="1:20" ht="24">
      <c r="A3" s="1" t="str">
        <f t="shared" si="0"/>
        <v>TE</v>
      </c>
      <c r="B3" s="3" t="str">
        <f t="shared" si="1"/>
        <v>Dwayne Allen</v>
      </c>
      <c r="C3" s="9">
        <f t="shared" si="2"/>
        <v>76</v>
      </c>
      <c r="D3">
        <f t="shared" si="3"/>
        <v>255</v>
      </c>
      <c r="E3">
        <f>VLOOKUP(B3,[1]Depth!$B$2:$E$89,4,FALSE)</f>
        <v>0.93810000000000004</v>
      </c>
      <c r="F3">
        <f t="shared" si="4"/>
        <v>4</v>
      </c>
      <c r="I3" s="35">
        <v>83</v>
      </c>
      <c r="J3" s="24" t="s">
        <v>76</v>
      </c>
      <c r="K3" s="23" t="s">
        <v>77</v>
      </c>
      <c r="L3" s="23" t="s">
        <v>73</v>
      </c>
      <c r="M3" s="25">
        <v>43620</v>
      </c>
      <c r="N3" s="23">
        <v>255</v>
      </c>
      <c r="O3" s="26" t="s">
        <v>78</v>
      </c>
      <c r="P3" s="36" t="s">
        <v>75</v>
      </c>
      <c r="Q3" t="str">
        <f t="shared" ref="Q3:Q66" si="5">MONTH(M3) &amp; "'" &amp; DAY(M3)</f>
        <v>6'4</v>
      </c>
      <c r="T3">
        <v>5</v>
      </c>
    </row>
    <row r="4" spans="1:20" ht="24">
      <c r="A4" s="1" t="str">
        <f t="shared" si="0"/>
        <v>LB</v>
      </c>
      <c r="B4" s="3" t="str">
        <f t="shared" si="1"/>
        <v>Daniel Andrews</v>
      </c>
      <c r="C4" s="9">
        <f t="shared" si="2"/>
        <v>71</v>
      </c>
      <c r="D4">
        <f t="shared" si="3"/>
        <v>210</v>
      </c>
      <c r="E4">
        <f>VLOOKUP(B4,[1]Depth!$B$2:$E$89,4,FALSE)</f>
        <v>0.77780000000000005</v>
      </c>
      <c r="F4">
        <f t="shared" si="4"/>
        <v>2</v>
      </c>
      <c r="I4" s="33">
        <v>41</v>
      </c>
      <c r="J4" s="20" t="s">
        <v>79</v>
      </c>
      <c r="K4" s="19" t="s">
        <v>80</v>
      </c>
      <c r="L4" s="19" t="s">
        <v>81</v>
      </c>
      <c r="M4" s="21">
        <v>43596</v>
      </c>
      <c r="N4" s="19">
        <v>210</v>
      </c>
      <c r="O4" s="22" t="s">
        <v>82</v>
      </c>
      <c r="P4" s="34" t="s">
        <v>75</v>
      </c>
      <c r="Q4" t="str">
        <f t="shared" si="5"/>
        <v>5'11</v>
      </c>
      <c r="T4">
        <v>4</v>
      </c>
    </row>
    <row r="5" spans="1:20">
      <c r="A5" s="1" t="str">
        <f t="shared" si="0"/>
        <v>WR</v>
      </c>
      <c r="B5" s="3" t="str">
        <f t="shared" si="1"/>
        <v>Robbie Anthony</v>
      </c>
      <c r="C5" s="9">
        <f t="shared" si="2"/>
        <v>70</v>
      </c>
      <c r="D5">
        <f t="shared" si="3"/>
        <v>200</v>
      </c>
      <c r="E5">
        <v>0.5</v>
      </c>
      <c r="F5">
        <f t="shared" si="4"/>
        <v>2</v>
      </c>
      <c r="I5" s="35">
        <v>13</v>
      </c>
      <c r="J5" s="26" t="s">
        <v>83</v>
      </c>
      <c r="K5" s="23" t="s">
        <v>84</v>
      </c>
      <c r="L5" s="23" t="s">
        <v>15</v>
      </c>
      <c r="M5" s="25">
        <v>43595</v>
      </c>
      <c r="N5" s="23">
        <v>200</v>
      </c>
      <c r="O5" s="26" t="s">
        <v>85</v>
      </c>
      <c r="P5" s="36" t="s">
        <v>75</v>
      </c>
      <c r="Q5" t="str">
        <f t="shared" si="5"/>
        <v>5'10</v>
      </c>
      <c r="T5">
        <v>3</v>
      </c>
    </row>
    <row r="6" spans="1:20">
      <c r="A6" s="1" t="str">
        <f t="shared" si="0"/>
        <v>WR</v>
      </c>
      <c r="B6" s="3" t="str">
        <f t="shared" si="1"/>
        <v>Terrance Ashe</v>
      </c>
      <c r="C6" s="9">
        <f t="shared" si="2"/>
        <v>74</v>
      </c>
      <c r="D6">
        <f t="shared" si="3"/>
        <v>200</v>
      </c>
      <c r="E6">
        <f>VLOOKUP(B6,[1]Depth!$B$2:$E$89,4,FALSE)</f>
        <v>0.5</v>
      </c>
      <c r="F6">
        <f t="shared" si="4"/>
        <v>2</v>
      </c>
      <c r="I6" s="33">
        <v>87</v>
      </c>
      <c r="J6" s="20" t="s">
        <v>86</v>
      </c>
      <c r="K6" s="19" t="s">
        <v>84</v>
      </c>
      <c r="L6" s="19" t="s">
        <v>87</v>
      </c>
      <c r="M6" s="21">
        <v>43618</v>
      </c>
      <c r="N6" s="19">
        <v>200</v>
      </c>
      <c r="O6" s="22" t="s">
        <v>88</v>
      </c>
      <c r="P6" s="34" t="s">
        <v>75</v>
      </c>
      <c r="Q6" t="str">
        <f t="shared" si="5"/>
        <v>6'2</v>
      </c>
      <c r="T6">
        <v>2</v>
      </c>
    </row>
    <row r="7" spans="1:20" ht="24">
      <c r="A7" s="1" t="str">
        <f t="shared" si="0"/>
        <v>RB</v>
      </c>
      <c r="B7" s="3" t="str">
        <f t="shared" si="1"/>
        <v>Daniel Barnes</v>
      </c>
      <c r="C7" s="9">
        <f t="shared" si="2"/>
        <v>70</v>
      </c>
      <c r="D7">
        <f t="shared" si="3"/>
        <v>200</v>
      </c>
      <c r="E7">
        <v>0.5</v>
      </c>
      <c r="F7">
        <f t="shared" si="4"/>
        <v>2</v>
      </c>
      <c r="I7" s="35">
        <v>45</v>
      </c>
      <c r="J7" s="24" t="s">
        <v>89</v>
      </c>
      <c r="K7" s="23" t="s">
        <v>90</v>
      </c>
      <c r="L7" s="23" t="s">
        <v>87</v>
      </c>
      <c r="M7" s="25">
        <v>43595</v>
      </c>
      <c r="N7" s="23">
        <v>200</v>
      </c>
      <c r="O7" s="26" t="s">
        <v>91</v>
      </c>
      <c r="P7" s="36" t="s">
        <v>75</v>
      </c>
      <c r="Q7" t="str">
        <f t="shared" si="5"/>
        <v>5'10</v>
      </c>
      <c r="T7">
        <v>1</v>
      </c>
    </row>
    <row r="8" spans="1:20" ht="24">
      <c r="A8" s="1" t="str">
        <f t="shared" si="0"/>
        <v>DE</v>
      </c>
      <c r="B8" s="3" t="str">
        <f t="shared" si="1"/>
        <v>Tavaris Barnes</v>
      </c>
      <c r="C8" s="9">
        <f t="shared" si="2"/>
        <v>75</v>
      </c>
      <c r="D8">
        <f t="shared" si="3"/>
        <v>265</v>
      </c>
      <c r="E8">
        <v>0.88539999999999996</v>
      </c>
      <c r="F8">
        <f t="shared" si="4"/>
        <v>3</v>
      </c>
      <c r="I8" s="33">
        <v>6</v>
      </c>
      <c r="J8" s="22" t="s">
        <v>92</v>
      </c>
      <c r="K8" s="19" t="s">
        <v>93</v>
      </c>
      <c r="L8" s="19" t="s">
        <v>15</v>
      </c>
      <c r="M8" s="21">
        <v>43619</v>
      </c>
      <c r="N8" s="19">
        <v>265</v>
      </c>
      <c r="O8" s="22" t="s">
        <v>82</v>
      </c>
      <c r="P8" s="34" t="s">
        <v>75</v>
      </c>
      <c r="Q8" t="str">
        <f t="shared" si="5"/>
        <v>6'3</v>
      </c>
      <c r="T8" t="s">
        <v>17</v>
      </c>
    </row>
    <row r="9" spans="1:20">
      <c r="A9" s="1" t="str">
        <f t="shared" si="0"/>
        <v>OG</v>
      </c>
      <c r="B9" s="3" t="str">
        <f t="shared" si="1"/>
        <v>David Beasley</v>
      </c>
      <c r="C9" s="9">
        <f t="shared" si="2"/>
        <v>76</v>
      </c>
      <c r="D9">
        <f t="shared" si="3"/>
        <v>325</v>
      </c>
      <c r="E9">
        <v>0.88839999999999997</v>
      </c>
      <c r="F9">
        <f t="shared" si="4"/>
        <v>3</v>
      </c>
      <c r="I9" s="35">
        <v>68</v>
      </c>
      <c r="J9" s="26" t="s">
        <v>94</v>
      </c>
      <c r="K9" s="23" t="s">
        <v>95</v>
      </c>
      <c r="L9" s="23" t="s">
        <v>15</v>
      </c>
      <c r="M9" s="25">
        <v>43620</v>
      </c>
      <c r="N9" s="23">
        <v>325</v>
      </c>
      <c r="O9" s="26" t="s">
        <v>96</v>
      </c>
      <c r="P9" s="36" t="s">
        <v>75</v>
      </c>
      <c r="Q9" t="str">
        <f t="shared" si="5"/>
        <v>6'4</v>
      </c>
    </row>
    <row r="10" spans="1:20">
      <c r="A10" s="1" t="s">
        <v>93</v>
      </c>
      <c r="B10" s="3" t="str">
        <f t="shared" si="1"/>
        <v>Vic Beasley</v>
      </c>
      <c r="C10" s="9">
        <f t="shared" si="2"/>
        <v>74</v>
      </c>
      <c r="D10">
        <f t="shared" si="3"/>
        <v>225</v>
      </c>
      <c r="E10">
        <v>0.86219999999999997</v>
      </c>
      <c r="F10">
        <f t="shared" si="4"/>
        <v>3</v>
      </c>
      <c r="I10" s="33">
        <v>3</v>
      </c>
      <c r="J10" s="22" t="s">
        <v>97</v>
      </c>
      <c r="K10" s="19" t="s">
        <v>77</v>
      </c>
      <c r="L10" s="19" t="s">
        <v>15</v>
      </c>
      <c r="M10" s="21">
        <v>43618</v>
      </c>
      <c r="N10" s="19">
        <v>225</v>
      </c>
      <c r="O10" s="22" t="s">
        <v>98</v>
      </c>
      <c r="P10" s="34" t="s">
        <v>75</v>
      </c>
      <c r="Q10" t="str">
        <f t="shared" si="5"/>
        <v>6'2</v>
      </c>
    </row>
    <row r="11" spans="1:20" ht="24">
      <c r="A11" s="1" t="str">
        <f t="shared" si="0"/>
        <v>PK</v>
      </c>
      <c r="B11" s="3" t="str">
        <f t="shared" si="1"/>
        <v>Spencer Benton</v>
      </c>
      <c r="C11" s="9">
        <f t="shared" si="2"/>
        <v>74</v>
      </c>
      <c r="D11">
        <f t="shared" si="3"/>
        <v>195</v>
      </c>
      <c r="E11">
        <f>VLOOKUP(B11,[1]Depth!$B$2:$E$89,4,FALSE)</f>
        <v>0.84309999999999996</v>
      </c>
      <c r="F11">
        <f t="shared" si="4"/>
        <v>3</v>
      </c>
      <c r="I11" s="35">
        <v>13</v>
      </c>
      <c r="J11" s="24" t="s">
        <v>99</v>
      </c>
      <c r="K11" s="23" t="s">
        <v>100</v>
      </c>
      <c r="L11" s="23" t="s">
        <v>73</v>
      </c>
      <c r="M11" s="25">
        <v>43618</v>
      </c>
      <c r="N11" s="23">
        <v>195</v>
      </c>
      <c r="O11" s="26" t="s">
        <v>101</v>
      </c>
      <c r="P11" s="36" t="s">
        <v>75</v>
      </c>
      <c r="Q11" t="str">
        <f t="shared" si="5"/>
        <v>6'2</v>
      </c>
    </row>
    <row r="12" spans="1:20">
      <c r="A12" s="1" t="str">
        <f t="shared" si="0"/>
        <v>DE</v>
      </c>
      <c r="B12" s="3" t="str">
        <f t="shared" si="1"/>
        <v>Da'Quan Bowers</v>
      </c>
      <c r="C12" s="9">
        <f t="shared" si="2"/>
        <v>76</v>
      </c>
      <c r="D12">
        <f t="shared" si="3"/>
        <v>275</v>
      </c>
      <c r="E12">
        <f>VLOOKUP(B12,[1]Depth!$B$2:$E$89,4,FALSE)</f>
        <v>0.99970000000000003</v>
      </c>
      <c r="F12">
        <f t="shared" si="4"/>
        <v>5</v>
      </c>
      <c r="I12" s="33">
        <v>93</v>
      </c>
      <c r="J12" s="20" t="s">
        <v>102</v>
      </c>
      <c r="K12" s="19" t="s">
        <v>93</v>
      </c>
      <c r="L12" s="19" t="s">
        <v>81</v>
      </c>
      <c r="M12" s="21">
        <v>43620</v>
      </c>
      <c r="N12" s="19">
        <v>275</v>
      </c>
      <c r="O12" s="22" t="s">
        <v>103</v>
      </c>
      <c r="P12" s="34" t="s">
        <v>75</v>
      </c>
      <c r="Q12" t="str">
        <f t="shared" si="5"/>
        <v>6'4</v>
      </c>
    </row>
    <row r="13" spans="1:20">
      <c r="A13" s="1" t="str">
        <f t="shared" si="0"/>
        <v>QB</v>
      </c>
      <c r="B13" s="3" t="str">
        <f t="shared" si="1"/>
        <v>Tajh Boyd</v>
      </c>
      <c r="C13" s="9">
        <f t="shared" si="2"/>
        <v>73</v>
      </c>
      <c r="D13">
        <f t="shared" si="3"/>
        <v>230</v>
      </c>
      <c r="E13">
        <f>VLOOKUP(B13,[1]Depth!$B$2:$E$89,4,FALSE)</f>
        <v>0.98399999999999999</v>
      </c>
      <c r="F13">
        <f t="shared" si="4"/>
        <v>5</v>
      </c>
      <c r="I13" s="35">
        <v>10</v>
      </c>
      <c r="J13" s="24" t="s">
        <v>104</v>
      </c>
      <c r="K13" s="23" t="s">
        <v>105</v>
      </c>
      <c r="L13" s="23" t="s">
        <v>15</v>
      </c>
      <c r="M13" s="25">
        <v>43617</v>
      </c>
      <c r="N13" s="23">
        <v>230</v>
      </c>
      <c r="O13" s="26" t="s">
        <v>106</v>
      </c>
      <c r="P13" s="36" t="s">
        <v>75</v>
      </c>
      <c r="Q13" t="str">
        <f t="shared" si="5"/>
        <v>6'1</v>
      </c>
    </row>
    <row r="14" spans="1:20">
      <c r="A14" s="1" t="str">
        <f t="shared" si="0"/>
        <v>DE</v>
      </c>
      <c r="B14" s="3" t="str">
        <f t="shared" si="1"/>
        <v>Andre Branch</v>
      </c>
      <c r="C14" s="9">
        <f t="shared" si="2"/>
        <v>77</v>
      </c>
      <c r="D14">
        <f t="shared" si="3"/>
        <v>260</v>
      </c>
      <c r="E14">
        <f>VLOOKUP(B14,[1]Depth!$B$2:$E$89,4,FALSE)</f>
        <v>0.81110000000000004</v>
      </c>
      <c r="F14">
        <f t="shared" si="4"/>
        <v>3</v>
      </c>
      <c r="I14" s="33">
        <v>40</v>
      </c>
      <c r="J14" s="20" t="s">
        <v>107</v>
      </c>
      <c r="K14" s="19" t="s">
        <v>93</v>
      </c>
      <c r="L14" s="19" t="s">
        <v>81</v>
      </c>
      <c r="M14" s="21">
        <v>43621</v>
      </c>
      <c r="N14" s="19">
        <v>260</v>
      </c>
      <c r="O14" s="22" t="s">
        <v>108</v>
      </c>
      <c r="P14" s="34" t="s">
        <v>75</v>
      </c>
      <c r="Q14" t="str">
        <f t="shared" si="5"/>
        <v>6'5</v>
      </c>
    </row>
    <row r="15" spans="1:20">
      <c r="A15" s="1" t="str">
        <f t="shared" si="0"/>
        <v>S</v>
      </c>
      <c r="B15" s="3" t="str">
        <f t="shared" si="1"/>
        <v>Bashaud Breeland</v>
      </c>
      <c r="C15" s="9">
        <f t="shared" si="2"/>
        <v>73</v>
      </c>
      <c r="D15">
        <f t="shared" si="3"/>
        <v>190</v>
      </c>
      <c r="E15">
        <v>0.87739999999999996</v>
      </c>
      <c r="F15">
        <f t="shared" si="4"/>
        <v>3</v>
      </c>
      <c r="I15" s="35">
        <v>17</v>
      </c>
      <c r="J15" s="26" t="s">
        <v>109</v>
      </c>
      <c r="K15" s="23" t="s">
        <v>110</v>
      </c>
      <c r="L15" s="23" t="s">
        <v>15</v>
      </c>
      <c r="M15" s="27">
        <v>36678</v>
      </c>
      <c r="N15" s="23">
        <v>190</v>
      </c>
      <c r="O15" s="26" t="s">
        <v>111</v>
      </c>
      <c r="P15" s="36" t="s">
        <v>75</v>
      </c>
      <c r="Q15" t="str">
        <f t="shared" si="5"/>
        <v>6'1</v>
      </c>
    </row>
    <row r="16" spans="1:20" ht="24">
      <c r="A16" s="1" t="str">
        <f t="shared" si="0"/>
        <v>CB</v>
      </c>
      <c r="B16" s="3" t="str">
        <f t="shared" si="1"/>
        <v>Xavier Brewer</v>
      </c>
      <c r="C16" s="9">
        <f t="shared" si="2"/>
        <v>71</v>
      </c>
      <c r="D16">
        <f t="shared" si="3"/>
        <v>190</v>
      </c>
      <c r="E16">
        <f>VLOOKUP(B16,[1]Depth!$B$2:$E$89,4,FALSE)</f>
        <v>0.93369999999999997</v>
      </c>
      <c r="F16">
        <f t="shared" si="4"/>
        <v>4</v>
      </c>
      <c r="I16" s="33">
        <v>29</v>
      </c>
      <c r="J16" s="20" t="s">
        <v>112</v>
      </c>
      <c r="K16" s="19" t="s">
        <v>72</v>
      </c>
      <c r="L16" s="19" t="s">
        <v>73</v>
      </c>
      <c r="M16" s="21">
        <v>43596</v>
      </c>
      <c r="N16" s="19">
        <v>190</v>
      </c>
      <c r="O16" s="22" t="s">
        <v>82</v>
      </c>
      <c r="P16" s="34" t="s">
        <v>75</v>
      </c>
      <c r="Q16" t="str">
        <f t="shared" si="5"/>
        <v>5'11</v>
      </c>
    </row>
    <row r="17" spans="1:17">
      <c r="A17" s="1" t="str">
        <f t="shared" si="0"/>
        <v>S</v>
      </c>
      <c r="B17" s="3" t="str">
        <f t="shared" si="1"/>
        <v>Desmond Brown</v>
      </c>
      <c r="C17" s="9">
        <f t="shared" si="2"/>
        <v>73</v>
      </c>
      <c r="D17">
        <f t="shared" si="3"/>
        <v>180</v>
      </c>
      <c r="E17">
        <v>0.87080000000000002</v>
      </c>
      <c r="F17">
        <f t="shared" si="4"/>
        <v>3</v>
      </c>
      <c r="I17" s="35">
        <v>45</v>
      </c>
      <c r="J17" s="26" t="s">
        <v>113</v>
      </c>
      <c r="K17" s="23" t="s">
        <v>110</v>
      </c>
      <c r="L17" s="23" t="s">
        <v>15</v>
      </c>
      <c r="M17" s="27">
        <v>36678</v>
      </c>
      <c r="N17" s="23">
        <v>180</v>
      </c>
      <c r="O17" s="26" t="s">
        <v>114</v>
      </c>
      <c r="P17" s="36" t="s">
        <v>75</v>
      </c>
      <c r="Q17" t="str">
        <f t="shared" si="5"/>
        <v>6'1</v>
      </c>
    </row>
    <row r="18" spans="1:17">
      <c r="A18" s="1" t="str">
        <f t="shared" si="0"/>
        <v>WR</v>
      </c>
      <c r="B18" s="3" t="str">
        <f t="shared" si="1"/>
        <v>Jaron Brown</v>
      </c>
      <c r="C18" s="9">
        <f t="shared" si="2"/>
        <v>74</v>
      </c>
      <c r="D18">
        <f t="shared" si="3"/>
        <v>200</v>
      </c>
      <c r="E18">
        <f>VLOOKUP(B18,[1]Depth!$B$2:$E$89,4,FALSE)</f>
        <v>0.86219999999999997</v>
      </c>
      <c r="F18">
        <f t="shared" si="4"/>
        <v>3</v>
      </c>
      <c r="I18" s="33">
        <v>18</v>
      </c>
      <c r="J18" s="20" t="s">
        <v>115</v>
      </c>
      <c r="K18" s="19" t="s">
        <v>84</v>
      </c>
      <c r="L18" s="19" t="s">
        <v>73</v>
      </c>
      <c r="M18" s="21">
        <v>43618</v>
      </c>
      <c r="N18" s="19">
        <v>200</v>
      </c>
      <c r="O18" s="22" t="s">
        <v>88</v>
      </c>
      <c r="P18" s="34" t="s">
        <v>75</v>
      </c>
      <c r="Q18" t="str">
        <f t="shared" si="5"/>
        <v>6'2</v>
      </c>
    </row>
    <row r="19" spans="1:17" ht="24">
      <c r="A19" s="1" t="str">
        <f t="shared" si="0"/>
        <v>S</v>
      </c>
      <c r="B19" s="3" t="str">
        <f t="shared" si="1"/>
        <v>Kantrell Brown</v>
      </c>
      <c r="C19" s="9">
        <f t="shared" si="2"/>
        <v>73</v>
      </c>
      <c r="D19">
        <f t="shared" si="3"/>
        <v>195</v>
      </c>
      <c r="E19">
        <f>VLOOKUP(B19,[1]Depth!$B$2:$E$89,4,FALSE)</f>
        <v>0.5</v>
      </c>
      <c r="F19">
        <f t="shared" si="4"/>
        <v>2</v>
      </c>
      <c r="I19" s="35">
        <v>37</v>
      </c>
      <c r="J19" s="24" t="s">
        <v>116</v>
      </c>
      <c r="K19" s="23" t="s">
        <v>110</v>
      </c>
      <c r="L19" s="23" t="s">
        <v>81</v>
      </c>
      <c r="M19" s="25">
        <v>43617</v>
      </c>
      <c r="N19" s="23">
        <v>195</v>
      </c>
      <c r="O19" s="26" t="s">
        <v>117</v>
      </c>
      <c r="P19" s="36" t="s">
        <v>75</v>
      </c>
      <c r="Q19" t="str">
        <f t="shared" si="5"/>
        <v>6'1</v>
      </c>
    </row>
    <row r="20" spans="1:17">
      <c r="A20" s="1" t="str">
        <f t="shared" si="0"/>
        <v>DE</v>
      </c>
      <c r="B20" s="3" t="str">
        <f t="shared" si="1"/>
        <v>Kourtnei Brown</v>
      </c>
      <c r="C20" s="9">
        <f t="shared" si="2"/>
        <v>77</v>
      </c>
      <c r="D20">
        <f t="shared" si="3"/>
        <v>250</v>
      </c>
      <c r="E20">
        <f>VLOOKUP(B20,[1]Depth!$B$2:$E$89,4,FALSE)</f>
        <v>0.86880000000000002</v>
      </c>
      <c r="F20">
        <f t="shared" si="4"/>
        <v>3</v>
      </c>
      <c r="I20" s="33">
        <v>90</v>
      </c>
      <c r="J20" s="20" t="s">
        <v>118</v>
      </c>
      <c r="K20" s="19" t="s">
        <v>93</v>
      </c>
      <c r="L20" s="19" t="s">
        <v>81</v>
      </c>
      <c r="M20" s="21">
        <v>43621</v>
      </c>
      <c r="N20" s="19">
        <v>250</v>
      </c>
      <c r="O20" s="22" t="s">
        <v>74</v>
      </c>
      <c r="P20" s="34" t="s">
        <v>75</v>
      </c>
      <c r="Q20" t="str">
        <f t="shared" si="5"/>
        <v>6'5</v>
      </c>
    </row>
    <row r="21" spans="1:17">
      <c r="A21" s="1" t="str">
        <f t="shared" si="0"/>
        <v>RB</v>
      </c>
      <c r="B21" s="3" t="str">
        <f t="shared" si="1"/>
        <v>Demont Buice</v>
      </c>
      <c r="C21" s="9">
        <f t="shared" si="2"/>
        <v>73</v>
      </c>
      <c r="D21">
        <f t="shared" si="3"/>
        <v>220</v>
      </c>
      <c r="E21">
        <v>0.8488</v>
      </c>
      <c r="F21">
        <f t="shared" si="4"/>
        <v>3</v>
      </c>
      <c r="I21" s="35">
        <v>24</v>
      </c>
      <c r="J21" s="26" t="s">
        <v>119</v>
      </c>
      <c r="K21" s="23" t="s">
        <v>90</v>
      </c>
      <c r="L21" s="23" t="s">
        <v>15</v>
      </c>
      <c r="M21" s="27">
        <v>36678</v>
      </c>
      <c r="N21" s="23">
        <v>220</v>
      </c>
      <c r="O21" s="26" t="s">
        <v>120</v>
      </c>
      <c r="P21" s="36" t="s">
        <v>75</v>
      </c>
      <c r="Q21" t="str">
        <f t="shared" si="5"/>
        <v>6'1</v>
      </c>
    </row>
    <row r="22" spans="1:17">
      <c r="A22" s="1" t="str">
        <f t="shared" si="0"/>
        <v>PK</v>
      </c>
      <c r="B22" s="3" t="str">
        <f t="shared" si="1"/>
        <v>Chandler Catanzaro</v>
      </c>
      <c r="C22" s="9">
        <f t="shared" si="2"/>
        <v>74</v>
      </c>
      <c r="D22">
        <f t="shared" si="3"/>
        <v>205</v>
      </c>
      <c r="E22">
        <v>0.5</v>
      </c>
      <c r="F22">
        <f t="shared" si="4"/>
        <v>2</v>
      </c>
      <c r="I22" s="33">
        <v>39</v>
      </c>
      <c r="J22" s="20" t="s">
        <v>121</v>
      </c>
      <c r="K22" s="19" t="s">
        <v>100</v>
      </c>
      <c r="L22" s="19" t="s">
        <v>15</v>
      </c>
      <c r="M22" s="21">
        <v>43618</v>
      </c>
      <c r="N22" s="19">
        <v>205</v>
      </c>
      <c r="O22" s="22" t="s">
        <v>122</v>
      </c>
      <c r="P22" s="34" t="s">
        <v>75</v>
      </c>
      <c r="Q22" t="str">
        <f t="shared" si="5"/>
        <v>6'2</v>
      </c>
    </row>
    <row r="23" spans="1:17" ht="24">
      <c r="A23" s="1" t="str">
        <f t="shared" si="0"/>
        <v>DT</v>
      </c>
      <c r="B23" s="3" t="str">
        <f t="shared" si="1"/>
        <v>Miguel Chavis</v>
      </c>
      <c r="C23" s="9">
        <f t="shared" si="2"/>
        <v>77</v>
      </c>
      <c r="D23">
        <f t="shared" si="3"/>
        <v>285</v>
      </c>
      <c r="E23">
        <f>VLOOKUP(B23,[1]Depth!$B$2:$E$89,4,FALSE)</f>
        <v>0.87780000000000002</v>
      </c>
      <c r="F23">
        <f t="shared" si="4"/>
        <v>3</v>
      </c>
      <c r="I23" s="35">
        <v>89</v>
      </c>
      <c r="J23" s="24" t="s">
        <v>123</v>
      </c>
      <c r="K23" s="23" t="s">
        <v>124</v>
      </c>
      <c r="L23" s="23" t="s">
        <v>87</v>
      </c>
      <c r="M23" s="25">
        <v>43621</v>
      </c>
      <c r="N23" s="23">
        <v>285</v>
      </c>
      <c r="O23" s="26" t="s">
        <v>78</v>
      </c>
      <c r="P23" s="36" t="s">
        <v>75</v>
      </c>
      <c r="Q23" t="str">
        <f t="shared" si="5"/>
        <v>6'5</v>
      </c>
    </row>
    <row r="24" spans="1:17">
      <c r="A24" s="1" t="str">
        <f t="shared" si="0"/>
        <v>LB</v>
      </c>
      <c r="B24" s="3" t="str">
        <f t="shared" si="1"/>
        <v>Quandon Christian</v>
      </c>
      <c r="C24" s="9">
        <f t="shared" si="2"/>
        <v>75</v>
      </c>
      <c r="D24">
        <f t="shared" si="3"/>
        <v>215</v>
      </c>
      <c r="E24">
        <f>VLOOKUP(B24,[1]Depth!$B$2:$E$89,4,FALSE)</f>
        <v>0.86839999999999995</v>
      </c>
      <c r="F24">
        <f t="shared" si="4"/>
        <v>3</v>
      </c>
      <c r="I24" s="33">
        <v>34</v>
      </c>
      <c r="J24" s="20" t="s">
        <v>125</v>
      </c>
      <c r="K24" s="19" t="s">
        <v>80</v>
      </c>
      <c r="L24" s="19" t="s">
        <v>15</v>
      </c>
      <c r="M24" s="21">
        <v>43619</v>
      </c>
      <c r="N24" s="19">
        <v>215</v>
      </c>
      <c r="O24" s="22" t="s">
        <v>126</v>
      </c>
      <c r="P24" s="34" t="s">
        <v>75</v>
      </c>
      <c r="Q24" t="str">
        <f t="shared" si="5"/>
        <v>6'3</v>
      </c>
    </row>
    <row r="25" spans="1:17">
      <c r="A25" s="1" t="str">
        <f t="shared" si="0"/>
        <v>WR</v>
      </c>
      <c r="B25" s="3" t="str">
        <f t="shared" si="1"/>
        <v>Brandon Clear</v>
      </c>
      <c r="C25" s="9">
        <f t="shared" si="2"/>
        <v>77</v>
      </c>
      <c r="D25">
        <f t="shared" si="3"/>
        <v>210</v>
      </c>
      <c r="E25">
        <f>VLOOKUP(B25,[1]Depth!$B$2:$E$89,4,FALSE)</f>
        <v>0.84030000000000005</v>
      </c>
      <c r="F25">
        <f t="shared" si="4"/>
        <v>3</v>
      </c>
      <c r="I25" s="35">
        <v>85</v>
      </c>
      <c r="J25" s="24" t="s">
        <v>127</v>
      </c>
      <c r="K25" s="23" t="s">
        <v>84</v>
      </c>
      <c r="L25" s="23" t="s">
        <v>81</v>
      </c>
      <c r="M25" s="25">
        <v>43621</v>
      </c>
      <c r="N25" s="23">
        <v>210</v>
      </c>
      <c r="O25" s="26" t="s">
        <v>128</v>
      </c>
      <c r="P25" s="36" t="s">
        <v>75</v>
      </c>
      <c r="Q25" t="str">
        <f t="shared" si="5"/>
        <v>6'5</v>
      </c>
    </row>
    <row r="26" spans="1:17">
      <c r="A26" s="1" t="str">
        <f t="shared" si="0"/>
        <v>OL</v>
      </c>
      <c r="B26" s="3" t="str">
        <f t="shared" si="1"/>
        <v>Mason Cloy</v>
      </c>
      <c r="C26" s="9">
        <f t="shared" si="2"/>
        <v>75</v>
      </c>
      <c r="D26">
        <f t="shared" si="3"/>
        <v>295</v>
      </c>
      <c r="E26">
        <f>VLOOKUP(B26,[1]Depth!$B$2:$E$89,4,FALSE)</f>
        <v>0.87329999999999997</v>
      </c>
      <c r="F26">
        <f t="shared" si="4"/>
        <v>3</v>
      </c>
      <c r="I26" s="33">
        <v>62</v>
      </c>
      <c r="J26" s="22" t="s">
        <v>129</v>
      </c>
      <c r="K26" s="19" t="s">
        <v>130</v>
      </c>
      <c r="L26" s="19" t="s">
        <v>81</v>
      </c>
      <c r="M26" s="21">
        <v>43619</v>
      </c>
      <c r="N26" s="19">
        <v>295</v>
      </c>
      <c r="O26" s="22" t="s">
        <v>131</v>
      </c>
      <c r="P26" s="34" t="s">
        <v>75</v>
      </c>
      <c r="Q26" t="str">
        <f t="shared" si="5"/>
        <v>6'3</v>
      </c>
    </row>
    <row r="27" spans="1:17">
      <c r="A27" s="1" t="str">
        <f t="shared" si="0"/>
        <v>TE</v>
      </c>
      <c r="B27" s="3" t="str">
        <f t="shared" si="1"/>
        <v>Sam Cooper</v>
      </c>
      <c r="C27" s="9">
        <f t="shared" si="2"/>
        <v>77</v>
      </c>
      <c r="D27">
        <f t="shared" si="3"/>
        <v>240</v>
      </c>
      <c r="E27">
        <v>0.78069999999999995</v>
      </c>
      <c r="F27">
        <f t="shared" si="4"/>
        <v>2</v>
      </c>
      <c r="I27" s="35">
        <v>86</v>
      </c>
      <c r="J27" s="26" t="s">
        <v>132</v>
      </c>
      <c r="K27" s="23" t="s">
        <v>77</v>
      </c>
      <c r="L27" s="23" t="s">
        <v>15</v>
      </c>
      <c r="M27" s="25">
        <v>43621</v>
      </c>
      <c r="N27" s="23">
        <v>240</v>
      </c>
      <c r="O27" s="26" t="s">
        <v>133</v>
      </c>
      <c r="P27" s="36" t="s">
        <v>75</v>
      </c>
      <c r="Q27" t="str">
        <f t="shared" si="5"/>
        <v>6'5</v>
      </c>
    </row>
    <row r="28" spans="1:17">
      <c r="A28" s="1" t="str">
        <f t="shared" si="0"/>
        <v>LB</v>
      </c>
      <c r="B28" s="3" t="str">
        <f t="shared" si="1"/>
        <v>Scotty Cooper</v>
      </c>
      <c r="C28" s="9">
        <f t="shared" si="2"/>
        <v>73</v>
      </c>
      <c r="D28">
        <f t="shared" si="3"/>
        <v>210</v>
      </c>
      <c r="E28">
        <f>VLOOKUP(B28,[1]Depth!$B$2:$E$89,4,FALSE)</f>
        <v>0.93700000000000006</v>
      </c>
      <c r="F28">
        <f t="shared" si="4"/>
        <v>4</v>
      </c>
      <c r="I28" s="33">
        <v>44</v>
      </c>
      <c r="J28" s="22" t="s">
        <v>134</v>
      </c>
      <c r="K28" s="19" t="s">
        <v>80</v>
      </c>
      <c r="L28" s="19" t="s">
        <v>87</v>
      </c>
      <c r="M28" s="21">
        <v>43617</v>
      </c>
      <c r="N28" s="19">
        <v>210</v>
      </c>
      <c r="O28" s="22" t="s">
        <v>135</v>
      </c>
      <c r="P28" s="34" t="s">
        <v>75</v>
      </c>
      <c r="Q28" t="str">
        <f t="shared" si="5"/>
        <v>6'1</v>
      </c>
    </row>
    <row r="29" spans="1:17">
      <c r="A29" s="1" t="str">
        <f t="shared" si="0"/>
        <v>OG</v>
      </c>
      <c r="B29" s="3" t="str">
        <f t="shared" si="1"/>
        <v>Michael Council</v>
      </c>
      <c r="C29" s="9">
        <f t="shared" si="2"/>
        <v>74</v>
      </c>
      <c r="D29">
        <f t="shared" si="3"/>
        <v>310</v>
      </c>
      <c r="E29">
        <v>0.5</v>
      </c>
      <c r="F29">
        <f t="shared" si="4"/>
        <v>2</v>
      </c>
      <c r="I29" s="35">
        <v>65</v>
      </c>
      <c r="J29" s="26" t="s">
        <v>136</v>
      </c>
      <c r="K29" s="23" t="s">
        <v>95</v>
      </c>
      <c r="L29" s="23" t="s">
        <v>73</v>
      </c>
      <c r="M29" s="25">
        <v>43618</v>
      </c>
      <c r="N29" s="23">
        <v>310</v>
      </c>
      <c r="O29" s="26" t="s">
        <v>137</v>
      </c>
      <c r="P29" s="36" t="s">
        <v>75</v>
      </c>
      <c r="Q29" t="str">
        <f t="shared" si="5"/>
        <v>6'2</v>
      </c>
    </row>
    <row r="30" spans="1:17">
      <c r="A30" s="1" t="str">
        <f t="shared" si="0"/>
        <v>WR</v>
      </c>
      <c r="B30" s="3" t="str">
        <f t="shared" si="1"/>
        <v>Joe Craig</v>
      </c>
      <c r="C30" s="9">
        <f t="shared" si="2"/>
        <v>70</v>
      </c>
      <c r="D30">
        <f t="shared" si="3"/>
        <v>160</v>
      </c>
      <c r="E30">
        <v>0.86550000000000005</v>
      </c>
      <c r="F30">
        <f t="shared" si="4"/>
        <v>3</v>
      </c>
      <c r="I30" s="33">
        <v>81</v>
      </c>
      <c r="J30" s="22" t="s">
        <v>138</v>
      </c>
      <c r="K30" s="19" t="s">
        <v>84</v>
      </c>
      <c r="L30" s="19" t="s">
        <v>15</v>
      </c>
      <c r="M30" s="21">
        <v>43595</v>
      </c>
      <c r="N30" s="19">
        <v>160</v>
      </c>
      <c r="O30" s="22" t="s">
        <v>139</v>
      </c>
      <c r="P30" s="34" t="s">
        <v>75</v>
      </c>
      <c r="Q30" t="str">
        <f t="shared" si="5"/>
        <v>5'10</v>
      </c>
    </row>
    <row r="31" spans="1:17">
      <c r="A31" s="1" t="str">
        <f t="shared" si="0"/>
        <v>OG</v>
      </c>
      <c r="B31" s="3" t="str">
        <f t="shared" si="1"/>
        <v>Kalon Davis</v>
      </c>
      <c r="C31" s="9">
        <f t="shared" si="2"/>
        <v>76</v>
      </c>
      <c r="D31">
        <f t="shared" si="3"/>
        <v>345</v>
      </c>
      <c r="E31">
        <v>0.86019999999999996</v>
      </c>
      <c r="F31">
        <f t="shared" si="4"/>
        <v>3</v>
      </c>
      <c r="I31" s="35">
        <v>67</v>
      </c>
      <c r="J31" s="26" t="s">
        <v>140</v>
      </c>
      <c r="K31" s="23" t="s">
        <v>95</v>
      </c>
      <c r="L31" s="23" t="s">
        <v>15</v>
      </c>
      <c r="M31" s="25">
        <v>43620</v>
      </c>
      <c r="N31" s="23">
        <v>345</v>
      </c>
      <c r="O31" s="26" t="s">
        <v>141</v>
      </c>
      <c r="P31" s="36" t="s">
        <v>75</v>
      </c>
      <c r="Q31" t="str">
        <f t="shared" si="5"/>
        <v>6'4</v>
      </c>
    </row>
    <row r="32" spans="1:17">
      <c r="A32" s="1" t="str">
        <f t="shared" si="0"/>
        <v>LB</v>
      </c>
      <c r="B32" s="3" t="str">
        <f t="shared" si="1"/>
        <v>Steven Demaras</v>
      </c>
      <c r="C32" s="9">
        <f t="shared" si="2"/>
        <v>73</v>
      </c>
      <c r="D32">
        <f t="shared" si="3"/>
        <v>220</v>
      </c>
      <c r="E32">
        <v>0.5</v>
      </c>
      <c r="F32">
        <f t="shared" si="4"/>
        <v>2</v>
      </c>
      <c r="I32" s="33">
        <v>39</v>
      </c>
      <c r="J32" s="22" t="s">
        <v>142</v>
      </c>
      <c r="K32" s="19" t="s">
        <v>80</v>
      </c>
      <c r="L32" s="19" t="s">
        <v>73</v>
      </c>
      <c r="M32" s="21">
        <v>43617</v>
      </c>
      <c r="N32" s="19">
        <v>220</v>
      </c>
      <c r="O32" s="22" t="s">
        <v>143</v>
      </c>
      <c r="P32" s="34" t="s">
        <v>75</v>
      </c>
      <c r="Q32" t="str">
        <f t="shared" si="5"/>
        <v>6'1</v>
      </c>
    </row>
    <row r="33" spans="1:17">
      <c r="A33" s="1" t="str">
        <f t="shared" si="0"/>
        <v>FB</v>
      </c>
      <c r="B33" s="3" t="str">
        <f t="shared" si="1"/>
        <v>Chad Diehl</v>
      </c>
      <c r="C33" s="9">
        <f t="shared" si="2"/>
        <v>74</v>
      </c>
      <c r="D33">
        <f t="shared" si="3"/>
        <v>265</v>
      </c>
      <c r="E33">
        <f>VLOOKUP(B33,[1]Depth!$B$2:$E$89,4,FALSE)</f>
        <v>0.82599999999999996</v>
      </c>
      <c r="F33">
        <f t="shared" si="4"/>
        <v>3</v>
      </c>
      <c r="I33" s="35">
        <v>30</v>
      </c>
      <c r="J33" s="24" t="s">
        <v>144</v>
      </c>
      <c r="K33" s="23" t="s">
        <v>145</v>
      </c>
      <c r="L33" s="23" t="s">
        <v>81</v>
      </c>
      <c r="M33" s="25">
        <v>43618</v>
      </c>
      <c r="N33" s="23">
        <v>265</v>
      </c>
      <c r="O33" s="26" t="s">
        <v>146</v>
      </c>
      <c r="P33" s="36" t="s">
        <v>75</v>
      </c>
      <c r="Q33" t="str">
        <f t="shared" si="5"/>
        <v>6'2</v>
      </c>
    </row>
    <row r="34" spans="1:17">
      <c r="A34" s="1" t="str">
        <f t="shared" ref="A34:A65" si="6">K34</f>
        <v>WR</v>
      </c>
      <c r="B34" s="3" t="str">
        <f t="shared" ref="B34:B65" si="7">TRIM(MID($J34,FIND(", ",$J34,1)+1,100))&amp;" "&amp;LEFT($J34,FIND(",",$J34,1)-1)</f>
        <v>Jeremiah Dorest</v>
      </c>
      <c r="C34" s="9">
        <f t="shared" ref="C34:C65" si="8">CONVERT(LEFT(Q34,FIND("'",Q34)-1),"ft","in")+SUBSTITUTE(RIGHT(Q34,LEN(Q34)-FIND("'",Q34)),"""","")</f>
        <v>66</v>
      </c>
      <c r="D34">
        <f t="shared" ref="D34:D65" si="9">N34</f>
        <v>150</v>
      </c>
      <c r="E34">
        <v>0.5</v>
      </c>
      <c r="F34">
        <f t="shared" ref="F34:F65" si="10">IF(E34&gt;=0.98,5,IF(E34&gt;=0.9,4,IF(E34&gt;=0.8,3,IF(E34="NA",2,2))))</f>
        <v>2</v>
      </c>
      <c r="I34" s="33">
        <v>25</v>
      </c>
      <c r="J34" s="22" t="s">
        <v>147</v>
      </c>
      <c r="K34" s="19" t="s">
        <v>84</v>
      </c>
      <c r="L34" s="19" t="s">
        <v>15</v>
      </c>
      <c r="M34" s="21">
        <v>43591</v>
      </c>
      <c r="N34" s="19">
        <v>150</v>
      </c>
      <c r="O34" s="22" t="s">
        <v>74</v>
      </c>
      <c r="P34" s="34" t="s">
        <v>75</v>
      </c>
      <c r="Q34" t="str">
        <f t="shared" si="5"/>
        <v>5'6</v>
      </c>
    </row>
    <row r="35" spans="1:17" ht="24">
      <c r="A35" s="1" t="str">
        <f t="shared" si="6"/>
        <v>WR</v>
      </c>
      <c r="B35" s="3" t="str">
        <f t="shared" si="7"/>
        <v>Xavier Dye</v>
      </c>
      <c r="C35" s="9">
        <f t="shared" si="8"/>
        <v>77</v>
      </c>
      <c r="D35">
        <f t="shared" si="9"/>
        <v>210</v>
      </c>
      <c r="E35">
        <f>VLOOKUP(B35,[1]Depth!$B$2:$E$89,4,FALSE)</f>
        <v>0.5</v>
      </c>
      <c r="F35">
        <f t="shared" si="10"/>
        <v>2</v>
      </c>
      <c r="I35" s="35">
        <v>21</v>
      </c>
      <c r="J35" s="24" t="s">
        <v>148</v>
      </c>
      <c r="K35" s="23" t="s">
        <v>84</v>
      </c>
      <c r="L35" s="23" t="s">
        <v>87</v>
      </c>
      <c r="M35" s="25">
        <v>43621</v>
      </c>
      <c r="N35" s="23">
        <v>210</v>
      </c>
      <c r="O35" s="26" t="s">
        <v>149</v>
      </c>
      <c r="P35" s="36" t="s">
        <v>75</v>
      </c>
      <c r="Q35" t="str">
        <f t="shared" si="5"/>
        <v>6'5</v>
      </c>
    </row>
    <row r="36" spans="1:17" ht="24">
      <c r="A36" s="1" t="str">
        <f t="shared" si="6"/>
        <v>RB</v>
      </c>
      <c r="B36" s="3" t="str">
        <f t="shared" si="7"/>
        <v>Andre Ellington</v>
      </c>
      <c r="C36" s="9">
        <f t="shared" si="8"/>
        <v>70</v>
      </c>
      <c r="D36">
        <f t="shared" si="9"/>
        <v>190</v>
      </c>
      <c r="E36">
        <f>VLOOKUP(B36,[1]Depth!$B$2:$E$89,4,FALSE)</f>
        <v>0.94710000000000005</v>
      </c>
      <c r="F36">
        <f t="shared" si="10"/>
        <v>4</v>
      </c>
      <c r="I36" s="33">
        <v>23</v>
      </c>
      <c r="J36" s="20" t="s">
        <v>150</v>
      </c>
      <c r="K36" s="19" t="s">
        <v>90</v>
      </c>
      <c r="L36" s="19" t="s">
        <v>73</v>
      </c>
      <c r="M36" s="21">
        <v>43595</v>
      </c>
      <c r="N36" s="19">
        <v>190</v>
      </c>
      <c r="O36" s="22" t="s">
        <v>151</v>
      </c>
      <c r="P36" s="34" t="s">
        <v>75</v>
      </c>
      <c r="Q36" t="str">
        <f t="shared" si="5"/>
        <v>5'10</v>
      </c>
    </row>
    <row r="37" spans="1:17">
      <c r="A37" s="1" t="str">
        <f t="shared" si="6"/>
        <v>LS</v>
      </c>
      <c r="B37" s="3" t="str">
        <f t="shared" si="7"/>
        <v>Phillip Fajgenbaum</v>
      </c>
      <c r="C37" s="9">
        <f t="shared" si="8"/>
        <v>73</v>
      </c>
      <c r="D37">
        <f t="shared" si="9"/>
        <v>225</v>
      </c>
      <c r="E37">
        <v>0.5</v>
      </c>
      <c r="F37">
        <f t="shared" si="10"/>
        <v>2</v>
      </c>
      <c r="I37" s="35">
        <v>52</v>
      </c>
      <c r="J37" s="26" t="s">
        <v>152</v>
      </c>
      <c r="K37" s="23" t="s">
        <v>153</v>
      </c>
      <c r="L37" s="23" t="s">
        <v>15</v>
      </c>
      <c r="M37" s="27">
        <v>36678</v>
      </c>
      <c r="N37" s="23">
        <v>225</v>
      </c>
      <c r="O37" s="26" t="s">
        <v>154</v>
      </c>
      <c r="P37" s="36" t="s">
        <v>75</v>
      </c>
      <c r="Q37" t="str">
        <f t="shared" si="5"/>
        <v>6'1</v>
      </c>
    </row>
    <row r="38" spans="1:17">
      <c r="A38" s="1" t="str">
        <f t="shared" si="6"/>
        <v>LB</v>
      </c>
      <c r="B38" s="3" t="str">
        <f t="shared" si="7"/>
        <v>Joey Farmer</v>
      </c>
      <c r="C38" s="9">
        <f t="shared" si="8"/>
        <v>71</v>
      </c>
      <c r="D38">
        <f t="shared" si="9"/>
        <v>200</v>
      </c>
      <c r="E38">
        <v>0.5</v>
      </c>
      <c r="F38">
        <f t="shared" si="10"/>
        <v>2</v>
      </c>
      <c r="I38" s="33">
        <v>59</v>
      </c>
      <c r="J38" s="22" t="s">
        <v>155</v>
      </c>
      <c r="K38" s="19" t="s">
        <v>80</v>
      </c>
      <c r="L38" s="19" t="s">
        <v>15</v>
      </c>
      <c r="M38" s="21">
        <v>43596</v>
      </c>
      <c r="N38" s="19">
        <v>200</v>
      </c>
      <c r="O38" s="22" t="s">
        <v>156</v>
      </c>
      <c r="P38" s="34" t="s">
        <v>75</v>
      </c>
      <c r="Q38" t="str">
        <f t="shared" si="5"/>
        <v>5'11</v>
      </c>
    </row>
    <row r="39" spans="1:17">
      <c r="A39" s="1" t="str">
        <f t="shared" si="6"/>
        <v>OT</v>
      </c>
      <c r="B39" s="3" t="str">
        <f t="shared" si="7"/>
        <v>Tyler Felt</v>
      </c>
      <c r="C39" s="9">
        <f t="shared" si="8"/>
        <v>76</v>
      </c>
      <c r="D39">
        <f t="shared" si="9"/>
        <v>255</v>
      </c>
      <c r="E39">
        <v>0.5</v>
      </c>
      <c r="F39">
        <f t="shared" si="10"/>
        <v>2</v>
      </c>
      <c r="I39" s="35">
        <v>60</v>
      </c>
      <c r="J39" s="26" t="s">
        <v>157</v>
      </c>
      <c r="K39" s="23" t="s">
        <v>158</v>
      </c>
      <c r="L39" s="23" t="s">
        <v>15</v>
      </c>
      <c r="M39" s="25">
        <v>43620</v>
      </c>
      <c r="N39" s="23">
        <v>255</v>
      </c>
      <c r="O39" s="26" t="s">
        <v>122</v>
      </c>
      <c r="P39" s="36" t="s">
        <v>75</v>
      </c>
      <c r="Q39" t="str">
        <f t="shared" si="5"/>
        <v>6'4</v>
      </c>
    </row>
    <row r="40" spans="1:17" ht="24">
      <c r="A40" s="1" t="str">
        <f t="shared" si="6"/>
        <v>WR</v>
      </c>
      <c r="B40" s="3" t="str">
        <f t="shared" si="7"/>
        <v>Wes Forbush</v>
      </c>
      <c r="C40" s="9">
        <f t="shared" si="8"/>
        <v>74</v>
      </c>
      <c r="D40">
        <f t="shared" si="9"/>
        <v>185</v>
      </c>
      <c r="E40">
        <v>0.5</v>
      </c>
      <c r="F40">
        <f t="shared" si="10"/>
        <v>2</v>
      </c>
      <c r="I40" s="33">
        <v>88</v>
      </c>
      <c r="J40" s="22" t="s">
        <v>159</v>
      </c>
      <c r="K40" s="19" t="s">
        <v>84</v>
      </c>
      <c r="L40" s="19" t="s">
        <v>15</v>
      </c>
      <c r="M40" s="21">
        <v>43618</v>
      </c>
      <c r="N40" s="19">
        <v>185</v>
      </c>
      <c r="O40" s="22" t="s">
        <v>160</v>
      </c>
      <c r="P40" s="34" t="s">
        <v>75</v>
      </c>
      <c r="Q40" t="str">
        <f t="shared" si="5"/>
        <v>6'2</v>
      </c>
    </row>
    <row r="41" spans="1:17">
      <c r="A41" s="1" t="str">
        <f t="shared" si="6"/>
        <v>WR</v>
      </c>
      <c r="B41" s="3" t="str">
        <f t="shared" si="7"/>
        <v>Brandon Ford</v>
      </c>
      <c r="C41" s="9">
        <f t="shared" si="8"/>
        <v>76</v>
      </c>
      <c r="D41">
        <f t="shared" si="9"/>
        <v>220</v>
      </c>
      <c r="E41">
        <f>VLOOKUP(B41,[1]Depth!$B$2:$E$89,4,FALSE)</f>
        <v>0.86939999999999995</v>
      </c>
      <c r="F41">
        <f t="shared" si="10"/>
        <v>3</v>
      </c>
      <c r="I41" s="35">
        <v>80</v>
      </c>
      <c r="J41" s="24" t="s">
        <v>161</v>
      </c>
      <c r="K41" s="23" t="s">
        <v>84</v>
      </c>
      <c r="L41" s="23" t="s">
        <v>73</v>
      </c>
      <c r="M41" s="25">
        <v>43620</v>
      </c>
      <c r="N41" s="23">
        <v>220</v>
      </c>
      <c r="O41" s="26" t="s">
        <v>162</v>
      </c>
      <c r="P41" s="36" t="s">
        <v>75</v>
      </c>
      <c r="Q41" t="str">
        <f t="shared" si="5"/>
        <v>6'4</v>
      </c>
    </row>
    <row r="42" spans="1:17">
      <c r="A42" s="1" t="str">
        <f t="shared" si="6"/>
        <v>OG</v>
      </c>
      <c r="B42" s="3" t="str">
        <f t="shared" si="7"/>
        <v>Tyler Fowler</v>
      </c>
      <c r="C42" s="9">
        <f t="shared" si="8"/>
        <v>78</v>
      </c>
      <c r="D42">
        <f t="shared" si="9"/>
        <v>335</v>
      </c>
      <c r="E42">
        <v>0.5</v>
      </c>
      <c r="F42">
        <f t="shared" si="10"/>
        <v>2</v>
      </c>
      <c r="I42" s="33">
        <v>69</v>
      </c>
      <c r="J42" s="22" t="s">
        <v>163</v>
      </c>
      <c r="K42" s="19" t="s">
        <v>95</v>
      </c>
      <c r="L42" s="19" t="s">
        <v>15</v>
      </c>
      <c r="M42" s="21">
        <v>43622</v>
      </c>
      <c r="N42" s="19">
        <v>335</v>
      </c>
      <c r="O42" s="22" t="s">
        <v>164</v>
      </c>
      <c r="P42" s="34" t="s">
        <v>75</v>
      </c>
      <c r="Q42" t="str">
        <f t="shared" si="5"/>
        <v>6'6</v>
      </c>
    </row>
    <row r="43" spans="1:17">
      <c r="A43" s="1" t="str">
        <f t="shared" si="6"/>
        <v>C</v>
      </c>
      <c r="B43" s="3" t="str">
        <f t="shared" si="7"/>
        <v>Dalton Freeman</v>
      </c>
      <c r="C43" s="9">
        <f t="shared" si="8"/>
        <v>77</v>
      </c>
      <c r="D43">
        <f t="shared" si="9"/>
        <v>285</v>
      </c>
      <c r="E43">
        <f>VLOOKUP(B43,[1]Depth!$B$2:$E$89,4,FALSE)</f>
        <v>0.89170000000000005</v>
      </c>
      <c r="F43">
        <f t="shared" si="10"/>
        <v>3</v>
      </c>
      <c r="I43" s="35">
        <v>55</v>
      </c>
      <c r="J43" s="26" t="s">
        <v>165</v>
      </c>
      <c r="K43" s="23" t="s">
        <v>166</v>
      </c>
      <c r="L43" s="23" t="s">
        <v>73</v>
      </c>
      <c r="M43" s="25">
        <v>43621</v>
      </c>
      <c r="N43" s="23">
        <v>285</v>
      </c>
      <c r="O43" s="26" t="s">
        <v>167</v>
      </c>
      <c r="P43" s="36" t="s">
        <v>75</v>
      </c>
      <c r="Q43" t="str">
        <f t="shared" si="5"/>
        <v>6'5</v>
      </c>
    </row>
    <row r="44" spans="1:17">
      <c r="A44" s="1" t="str">
        <f t="shared" si="6"/>
        <v>CB</v>
      </c>
      <c r="B44" s="3" t="str">
        <f t="shared" si="7"/>
        <v>Marcus Gilchrist</v>
      </c>
      <c r="C44" s="9">
        <f t="shared" si="8"/>
        <v>71</v>
      </c>
      <c r="D44">
        <f t="shared" si="9"/>
        <v>190</v>
      </c>
      <c r="E44">
        <f>VLOOKUP(B44,[1]Depth!$B$2:$E$89,4,FALSE)</f>
        <v>0.95960000000000001</v>
      </c>
      <c r="F44">
        <f t="shared" si="10"/>
        <v>4</v>
      </c>
      <c r="I44" s="33">
        <v>12</v>
      </c>
      <c r="J44" s="20" t="s">
        <v>168</v>
      </c>
      <c r="K44" s="19" t="s">
        <v>72</v>
      </c>
      <c r="L44" s="19" t="s">
        <v>87</v>
      </c>
      <c r="M44" s="21">
        <v>43596</v>
      </c>
      <c r="N44" s="19">
        <v>190</v>
      </c>
      <c r="O44" s="22" t="s">
        <v>169</v>
      </c>
      <c r="P44" s="34" t="s">
        <v>75</v>
      </c>
      <c r="Q44" t="str">
        <f t="shared" si="5"/>
        <v>5'11</v>
      </c>
    </row>
    <row r="45" spans="1:17">
      <c r="A45" s="1" t="str">
        <f t="shared" si="6"/>
        <v>DE</v>
      </c>
      <c r="B45" s="3" t="str">
        <f t="shared" si="7"/>
        <v>Malliciah Goodman</v>
      </c>
      <c r="C45" s="9">
        <f t="shared" si="8"/>
        <v>76</v>
      </c>
      <c r="D45">
        <f t="shared" si="9"/>
        <v>265</v>
      </c>
      <c r="E45">
        <f>VLOOKUP(B45,[1]Depth!$B$2:$E$89,4,FALSE)</f>
        <v>0.97</v>
      </c>
      <c r="F45">
        <f t="shared" si="10"/>
        <v>4</v>
      </c>
      <c r="I45" s="35">
        <v>97</v>
      </c>
      <c r="J45" s="24" t="s">
        <v>170</v>
      </c>
      <c r="K45" s="23" t="s">
        <v>93</v>
      </c>
      <c r="L45" s="23" t="s">
        <v>73</v>
      </c>
      <c r="M45" s="25">
        <v>43620</v>
      </c>
      <c r="N45" s="23">
        <v>265</v>
      </c>
      <c r="O45" s="26" t="s">
        <v>171</v>
      </c>
      <c r="P45" s="36" t="s">
        <v>75</v>
      </c>
      <c r="Q45" t="str">
        <f t="shared" si="5"/>
        <v>6'4</v>
      </c>
    </row>
    <row r="46" spans="1:17" ht="24">
      <c r="A46" s="1" t="str">
        <f t="shared" si="6"/>
        <v>OT</v>
      </c>
      <c r="B46" s="3" t="str">
        <f t="shared" si="7"/>
        <v>Chris Hairston</v>
      </c>
      <c r="C46" s="9">
        <f t="shared" si="8"/>
        <v>79</v>
      </c>
      <c r="D46">
        <f t="shared" si="9"/>
        <v>325</v>
      </c>
      <c r="E46">
        <f>VLOOKUP(B46,[1]Depth!$B$2:$E$89,4,FALSE)</f>
        <v>0.83330000000000004</v>
      </c>
      <c r="F46">
        <f t="shared" si="10"/>
        <v>3</v>
      </c>
      <c r="I46" s="33">
        <v>61</v>
      </c>
      <c r="J46" s="20" t="s">
        <v>172</v>
      </c>
      <c r="K46" s="19" t="s">
        <v>158</v>
      </c>
      <c r="L46" s="19" t="s">
        <v>87</v>
      </c>
      <c r="M46" s="21">
        <v>43623</v>
      </c>
      <c r="N46" s="19">
        <v>325</v>
      </c>
      <c r="O46" s="22" t="s">
        <v>173</v>
      </c>
      <c r="P46" s="34" t="s">
        <v>75</v>
      </c>
      <c r="Q46" t="str">
        <f t="shared" si="5"/>
        <v>6'7</v>
      </c>
    </row>
    <row r="47" spans="1:17" ht="24">
      <c r="A47" s="1" t="str">
        <f t="shared" si="6"/>
        <v>S</v>
      </c>
      <c r="B47" s="3" t="str">
        <f t="shared" si="7"/>
        <v>Rashard Hall</v>
      </c>
      <c r="C47" s="9">
        <f t="shared" si="8"/>
        <v>74</v>
      </c>
      <c r="D47">
        <f t="shared" si="9"/>
        <v>200</v>
      </c>
      <c r="E47">
        <f>VLOOKUP(B47,[1]Depth!$B$2:$E$89,4,FALSE)</f>
        <v>0.87009999999999998</v>
      </c>
      <c r="F47">
        <f t="shared" si="10"/>
        <v>3</v>
      </c>
      <c r="I47" s="35">
        <v>31</v>
      </c>
      <c r="J47" s="24" t="s">
        <v>174</v>
      </c>
      <c r="K47" s="23" t="s">
        <v>110</v>
      </c>
      <c r="L47" s="23" t="s">
        <v>73</v>
      </c>
      <c r="M47" s="25">
        <v>43618</v>
      </c>
      <c r="N47" s="23">
        <v>200</v>
      </c>
      <c r="O47" s="26" t="s">
        <v>175</v>
      </c>
      <c r="P47" s="36" t="s">
        <v>75</v>
      </c>
      <c r="Q47" t="str">
        <f t="shared" si="5"/>
        <v>6'2</v>
      </c>
    </row>
    <row r="48" spans="1:17" ht="24">
      <c r="A48" s="1" t="str">
        <f t="shared" si="6"/>
        <v>RB</v>
      </c>
      <c r="B48" s="3" t="str">
        <f t="shared" si="7"/>
        <v>Jamie Harper</v>
      </c>
      <c r="C48" s="9">
        <f t="shared" si="8"/>
        <v>73</v>
      </c>
      <c r="D48">
        <f t="shared" si="9"/>
        <v>235</v>
      </c>
      <c r="E48">
        <f>VLOOKUP(B48,[1]Depth!$B$2:$E$89,4,FALSE)</f>
        <v>0.97840000000000005</v>
      </c>
      <c r="F48">
        <f t="shared" si="10"/>
        <v>4</v>
      </c>
      <c r="I48" s="33">
        <v>8</v>
      </c>
      <c r="J48" s="20" t="s">
        <v>176</v>
      </c>
      <c r="K48" s="19" t="s">
        <v>90</v>
      </c>
      <c r="L48" s="19" t="s">
        <v>81</v>
      </c>
      <c r="M48" s="28">
        <v>36678</v>
      </c>
      <c r="N48" s="19">
        <v>235</v>
      </c>
      <c r="O48" s="22" t="s">
        <v>82</v>
      </c>
      <c r="P48" s="34" t="s">
        <v>75</v>
      </c>
      <c r="Q48" t="str">
        <f t="shared" si="5"/>
        <v>6'1</v>
      </c>
    </row>
    <row r="49" spans="1:17">
      <c r="A49" s="1" t="str">
        <f t="shared" si="6"/>
        <v>LB</v>
      </c>
      <c r="B49" s="3" t="str">
        <f t="shared" si="7"/>
        <v>Isaac Harris</v>
      </c>
      <c r="C49" s="9">
        <f t="shared" si="8"/>
        <v>74</v>
      </c>
      <c r="D49">
        <f t="shared" si="9"/>
        <v>220</v>
      </c>
      <c r="E49">
        <v>0.5</v>
      </c>
      <c r="F49">
        <f t="shared" si="10"/>
        <v>2</v>
      </c>
      <c r="I49" s="35">
        <v>49</v>
      </c>
      <c r="J49" s="24" t="s">
        <v>177</v>
      </c>
      <c r="K49" s="23" t="s">
        <v>80</v>
      </c>
      <c r="L49" s="23" t="s">
        <v>73</v>
      </c>
      <c r="M49" s="25">
        <v>43618</v>
      </c>
      <c r="N49" s="23">
        <v>220</v>
      </c>
      <c r="O49" s="26" t="s">
        <v>178</v>
      </c>
      <c r="P49" s="36" t="s">
        <v>75</v>
      </c>
      <c r="Q49" t="str">
        <f t="shared" si="5"/>
        <v>6'2</v>
      </c>
    </row>
    <row r="50" spans="1:17">
      <c r="A50" s="1" t="str">
        <f t="shared" si="6"/>
        <v>WR</v>
      </c>
      <c r="B50" s="3" t="str">
        <f t="shared" si="7"/>
        <v>Will Harrison</v>
      </c>
      <c r="C50" s="9">
        <f t="shared" si="8"/>
        <v>71</v>
      </c>
      <c r="D50">
        <f t="shared" si="9"/>
        <v>195</v>
      </c>
      <c r="E50">
        <v>0.5</v>
      </c>
      <c r="F50">
        <f t="shared" si="10"/>
        <v>2</v>
      </c>
      <c r="I50" s="33">
        <v>47</v>
      </c>
      <c r="J50" s="22" t="s">
        <v>179</v>
      </c>
      <c r="K50" s="19" t="s">
        <v>84</v>
      </c>
      <c r="L50" s="19" t="s">
        <v>73</v>
      </c>
      <c r="M50" s="21">
        <v>43596</v>
      </c>
      <c r="N50" s="19">
        <v>195</v>
      </c>
      <c r="O50" s="22" t="s">
        <v>180</v>
      </c>
      <c r="P50" s="34" t="s">
        <v>75</v>
      </c>
      <c r="Q50" t="str">
        <f t="shared" si="5"/>
        <v>5'11</v>
      </c>
    </row>
    <row r="51" spans="1:17" ht="24">
      <c r="A51" s="1" t="str">
        <f t="shared" si="6"/>
        <v>LB</v>
      </c>
      <c r="B51" s="3" t="str">
        <f t="shared" si="7"/>
        <v>Corico Hawkins</v>
      </c>
      <c r="C51" s="9">
        <f t="shared" si="8"/>
        <v>71</v>
      </c>
      <c r="D51">
        <f t="shared" si="9"/>
        <v>230</v>
      </c>
      <c r="E51">
        <f>VLOOKUP(B51,[1]Depth!$B$2:$E$89,4,FALSE)</f>
        <v>0.86839999999999995</v>
      </c>
      <c r="F51">
        <f t="shared" si="10"/>
        <v>3</v>
      </c>
      <c r="I51" s="35">
        <v>42</v>
      </c>
      <c r="J51" s="24" t="s">
        <v>181</v>
      </c>
      <c r="K51" s="23" t="s">
        <v>80</v>
      </c>
      <c r="L51" s="23" t="s">
        <v>73</v>
      </c>
      <c r="M51" s="25">
        <v>43596</v>
      </c>
      <c r="N51" s="23">
        <v>230</v>
      </c>
      <c r="O51" s="26" t="s">
        <v>182</v>
      </c>
      <c r="P51" s="36" t="s">
        <v>75</v>
      </c>
      <c r="Q51" t="str">
        <f t="shared" si="5"/>
        <v>5'11</v>
      </c>
    </row>
    <row r="52" spans="1:17">
      <c r="A52" s="1" t="str">
        <f t="shared" si="6"/>
        <v>LB</v>
      </c>
      <c r="B52" s="3" t="str">
        <f t="shared" si="7"/>
        <v>Brock Henderson</v>
      </c>
      <c r="C52" s="9">
        <f t="shared" si="8"/>
        <v>73</v>
      </c>
      <c r="D52">
        <f t="shared" si="9"/>
        <v>215</v>
      </c>
      <c r="E52">
        <v>0.5</v>
      </c>
      <c r="F52">
        <f t="shared" si="10"/>
        <v>2</v>
      </c>
      <c r="I52" s="33">
        <v>51</v>
      </c>
      <c r="J52" s="20" t="s">
        <v>183</v>
      </c>
      <c r="K52" s="19" t="s">
        <v>80</v>
      </c>
      <c r="L52" s="19" t="s">
        <v>87</v>
      </c>
      <c r="M52" s="21">
        <v>43617</v>
      </c>
      <c r="N52" s="19">
        <v>215</v>
      </c>
      <c r="O52" s="22" t="s">
        <v>122</v>
      </c>
      <c r="P52" s="34" t="s">
        <v>75</v>
      </c>
      <c r="Q52" t="str">
        <f t="shared" si="5"/>
        <v>6'1</v>
      </c>
    </row>
    <row r="53" spans="1:17">
      <c r="A53" s="1" t="str">
        <f t="shared" si="6"/>
        <v>WR</v>
      </c>
      <c r="B53" s="3" t="str">
        <f t="shared" si="7"/>
        <v>DeAndre Hopkins</v>
      </c>
      <c r="C53" s="9">
        <f t="shared" si="8"/>
        <v>73</v>
      </c>
      <c r="D53">
        <f t="shared" si="9"/>
        <v>195</v>
      </c>
      <c r="E53">
        <v>0.91559999999999997</v>
      </c>
      <c r="F53">
        <f t="shared" si="10"/>
        <v>4</v>
      </c>
      <c r="I53" s="35">
        <v>6</v>
      </c>
      <c r="J53" s="24" t="s">
        <v>184</v>
      </c>
      <c r="K53" s="23" t="s">
        <v>84</v>
      </c>
      <c r="L53" s="23" t="s">
        <v>15</v>
      </c>
      <c r="M53" s="25">
        <v>43617</v>
      </c>
      <c r="N53" s="23">
        <v>195</v>
      </c>
      <c r="O53" s="26" t="s">
        <v>185</v>
      </c>
      <c r="P53" s="36" t="s">
        <v>75</v>
      </c>
      <c r="Q53" t="str">
        <f t="shared" si="5"/>
        <v>6'1</v>
      </c>
    </row>
    <row r="54" spans="1:17">
      <c r="A54" s="1" t="str">
        <f t="shared" si="6"/>
        <v>RB</v>
      </c>
      <c r="B54" s="3" t="str">
        <f t="shared" si="7"/>
        <v>D.J. Howard</v>
      </c>
      <c r="C54" s="9">
        <f t="shared" si="8"/>
        <v>71</v>
      </c>
      <c r="D54">
        <f t="shared" si="9"/>
        <v>190</v>
      </c>
      <c r="E54">
        <v>0.86550000000000005</v>
      </c>
      <c r="F54">
        <f t="shared" si="10"/>
        <v>3</v>
      </c>
      <c r="I54" s="33">
        <v>22</v>
      </c>
      <c r="J54" s="22" t="s">
        <v>186</v>
      </c>
      <c r="K54" s="19" t="s">
        <v>90</v>
      </c>
      <c r="L54" s="19" t="s">
        <v>15</v>
      </c>
      <c r="M54" s="21">
        <v>43596</v>
      </c>
      <c r="N54" s="19">
        <v>190</v>
      </c>
      <c r="O54" s="22" t="s">
        <v>187</v>
      </c>
      <c r="P54" s="34" t="s">
        <v>75</v>
      </c>
      <c r="Q54" t="str">
        <f t="shared" si="5"/>
        <v>5'11</v>
      </c>
    </row>
    <row r="55" spans="1:17">
      <c r="A55" s="1" t="str">
        <f t="shared" si="6"/>
        <v>PK</v>
      </c>
      <c r="B55" s="3" t="str">
        <f t="shared" si="7"/>
        <v>Richard Jackson</v>
      </c>
      <c r="C55" s="9">
        <f t="shared" si="8"/>
        <v>73</v>
      </c>
      <c r="D55">
        <f t="shared" si="9"/>
        <v>195</v>
      </c>
      <c r="E55">
        <f>VLOOKUP(B55,[1]Depth!$B$2:$E$89,4,FALSE)</f>
        <v>0.84789999999999999</v>
      </c>
      <c r="F55">
        <f t="shared" si="10"/>
        <v>3</v>
      </c>
      <c r="I55" s="35">
        <v>19</v>
      </c>
      <c r="J55" s="24" t="s">
        <v>188</v>
      </c>
      <c r="K55" s="23" t="s">
        <v>100</v>
      </c>
      <c r="L55" s="23" t="s">
        <v>87</v>
      </c>
      <c r="M55" s="27">
        <v>36678</v>
      </c>
      <c r="N55" s="23">
        <v>195</v>
      </c>
      <c r="O55" s="26" t="s">
        <v>189</v>
      </c>
      <c r="P55" s="36" t="s">
        <v>75</v>
      </c>
      <c r="Q55" t="str">
        <f t="shared" si="5"/>
        <v>6'1</v>
      </c>
    </row>
    <row r="56" spans="1:17">
      <c r="A56" s="1" t="str">
        <f t="shared" si="6"/>
        <v>DT</v>
      </c>
      <c r="B56" s="3" t="str">
        <f t="shared" si="7"/>
        <v>Jarvis Jenkins</v>
      </c>
      <c r="C56" s="9">
        <f t="shared" si="8"/>
        <v>76</v>
      </c>
      <c r="D56">
        <f t="shared" si="9"/>
        <v>315</v>
      </c>
      <c r="E56">
        <f>VLOOKUP(B56,[1]Depth!$B$2:$E$89,4,FALSE)</f>
        <v>0.88749999999999996</v>
      </c>
      <c r="F56">
        <f t="shared" si="10"/>
        <v>3</v>
      </c>
      <c r="I56" s="33">
        <v>99</v>
      </c>
      <c r="J56" s="20" t="s">
        <v>190</v>
      </c>
      <c r="K56" s="19" t="s">
        <v>124</v>
      </c>
      <c r="L56" s="19" t="s">
        <v>87</v>
      </c>
      <c r="M56" s="21">
        <v>43620</v>
      </c>
      <c r="N56" s="19">
        <v>315</v>
      </c>
      <c r="O56" s="22" t="s">
        <v>191</v>
      </c>
      <c r="P56" s="34" t="s">
        <v>75</v>
      </c>
      <c r="Q56" t="str">
        <f t="shared" si="5"/>
        <v>6'4</v>
      </c>
    </row>
    <row r="57" spans="1:17">
      <c r="A57" s="1" t="str">
        <f t="shared" si="6"/>
        <v>DB</v>
      </c>
      <c r="B57" s="3" t="str">
        <f t="shared" si="7"/>
        <v>Martin Jenkins</v>
      </c>
      <c r="C57" s="9">
        <f t="shared" si="8"/>
        <v>70</v>
      </c>
      <c r="D57">
        <f t="shared" si="9"/>
        <v>170</v>
      </c>
      <c r="E57">
        <v>0.81740000000000002</v>
      </c>
      <c r="F57">
        <f t="shared" si="10"/>
        <v>3</v>
      </c>
      <c r="I57" s="35">
        <v>27</v>
      </c>
      <c r="J57" s="24" t="s">
        <v>192</v>
      </c>
      <c r="K57" s="23" t="s">
        <v>193</v>
      </c>
      <c r="L57" s="23" t="s">
        <v>15</v>
      </c>
      <c r="M57" s="25">
        <v>43595</v>
      </c>
      <c r="N57" s="23">
        <v>170</v>
      </c>
      <c r="O57" s="26" t="s">
        <v>194</v>
      </c>
      <c r="P57" s="36" t="s">
        <v>75</v>
      </c>
      <c r="Q57" t="str">
        <f t="shared" si="5"/>
        <v>5'10</v>
      </c>
    </row>
    <row r="58" spans="1:17">
      <c r="A58" s="1" t="str">
        <f t="shared" si="6"/>
        <v>CB</v>
      </c>
      <c r="B58" s="3" t="str">
        <f t="shared" si="7"/>
        <v>C.J. Jones</v>
      </c>
      <c r="C58" s="9">
        <f t="shared" si="8"/>
        <v>73</v>
      </c>
      <c r="D58">
        <f t="shared" si="9"/>
        <v>170</v>
      </c>
      <c r="E58">
        <v>0.5</v>
      </c>
      <c r="F58">
        <f t="shared" si="10"/>
        <v>2</v>
      </c>
      <c r="I58" s="33">
        <v>25</v>
      </c>
      <c r="J58" s="22" t="s">
        <v>195</v>
      </c>
      <c r="K58" s="19" t="s">
        <v>72</v>
      </c>
      <c r="L58" s="19" t="s">
        <v>15</v>
      </c>
      <c r="M58" s="28">
        <v>36678</v>
      </c>
      <c r="N58" s="19">
        <v>170</v>
      </c>
      <c r="O58" s="22" t="s">
        <v>196</v>
      </c>
      <c r="P58" s="34" t="s">
        <v>75</v>
      </c>
      <c r="Q58" t="str">
        <f t="shared" si="5"/>
        <v>6'1</v>
      </c>
    </row>
    <row r="59" spans="1:17">
      <c r="A59" s="1" t="str">
        <f t="shared" si="6"/>
        <v>WR</v>
      </c>
      <c r="B59" s="3" t="str">
        <f t="shared" si="7"/>
        <v>Marquan Jones</v>
      </c>
      <c r="C59" s="9">
        <f t="shared" si="8"/>
        <v>73</v>
      </c>
      <c r="D59">
        <f t="shared" si="9"/>
        <v>195</v>
      </c>
      <c r="E59">
        <f>VLOOKUP(B59,[1]Depth!$B$2:$E$89,4,FALSE)</f>
        <v>0.8962</v>
      </c>
      <c r="F59">
        <f t="shared" si="10"/>
        <v>3</v>
      </c>
      <c r="I59" s="35">
        <v>26</v>
      </c>
      <c r="J59" s="24" t="s">
        <v>197</v>
      </c>
      <c r="K59" s="23" t="s">
        <v>84</v>
      </c>
      <c r="L59" s="23" t="s">
        <v>81</v>
      </c>
      <c r="M59" s="27">
        <v>36678</v>
      </c>
      <c r="N59" s="23">
        <v>195</v>
      </c>
      <c r="O59" s="26" t="s">
        <v>131</v>
      </c>
      <c r="P59" s="36" t="s">
        <v>75</v>
      </c>
      <c r="Q59" t="str">
        <f t="shared" si="5"/>
        <v>6'1</v>
      </c>
    </row>
    <row r="60" spans="1:17">
      <c r="A60" s="1" t="str">
        <f t="shared" si="6"/>
        <v>CB</v>
      </c>
      <c r="B60" s="3" t="str">
        <f t="shared" si="7"/>
        <v>Mansa Joseph</v>
      </c>
      <c r="C60" s="9">
        <f t="shared" si="8"/>
        <v>71</v>
      </c>
      <c r="D60">
        <f t="shared" si="9"/>
        <v>205</v>
      </c>
      <c r="E60">
        <v>0.5</v>
      </c>
      <c r="F60">
        <f t="shared" si="10"/>
        <v>2</v>
      </c>
      <c r="I60" s="33">
        <v>23</v>
      </c>
      <c r="J60" s="20" t="s">
        <v>198</v>
      </c>
      <c r="K60" s="19" t="s">
        <v>72</v>
      </c>
      <c r="L60" s="19" t="s">
        <v>81</v>
      </c>
      <c r="M60" s="21">
        <v>43596</v>
      </c>
      <c r="N60" s="19">
        <v>205</v>
      </c>
      <c r="O60" s="22" t="s">
        <v>199</v>
      </c>
      <c r="P60" s="34" t="s">
        <v>75</v>
      </c>
      <c r="Q60" t="str">
        <f t="shared" si="5"/>
        <v>5'11</v>
      </c>
    </row>
    <row r="61" spans="1:17" ht="24">
      <c r="A61" s="1" t="str">
        <f t="shared" si="6"/>
        <v>CB</v>
      </c>
      <c r="B61" s="3" t="str">
        <f t="shared" si="7"/>
        <v>Shawn Leonard-Horwith</v>
      </c>
      <c r="C61" s="9">
        <f t="shared" si="8"/>
        <v>71</v>
      </c>
      <c r="D61">
        <f t="shared" si="9"/>
        <v>200</v>
      </c>
      <c r="E61">
        <v>0.5</v>
      </c>
      <c r="F61">
        <f t="shared" si="10"/>
        <v>2</v>
      </c>
      <c r="I61" s="35">
        <v>30</v>
      </c>
      <c r="J61" s="26" t="s">
        <v>200</v>
      </c>
      <c r="K61" s="23" t="s">
        <v>72</v>
      </c>
      <c r="L61" s="23" t="s">
        <v>87</v>
      </c>
      <c r="M61" s="25">
        <v>43596</v>
      </c>
      <c r="N61" s="23">
        <v>200</v>
      </c>
      <c r="O61" s="26" t="s">
        <v>201</v>
      </c>
      <c r="P61" s="36" t="s">
        <v>75</v>
      </c>
      <c r="Q61" t="str">
        <f t="shared" si="5"/>
        <v>5'11</v>
      </c>
    </row>
    <row r="62" spans="1:17" ht="24">
      <c r="A62" s="1" t="str">
        <f t="shared" si="6"/>
        <v>S</v>
      </c>
      <c r="B62" s="3" t="str">
        <f t="shared" si="7"/>
        <v>Carlton Lewis</v>
      </c>
      <c r="C62" s="9">
        <f t="shared" si="8"/>
        <v>75</v>
      </c>
      <c r="D62">
        <f t="shared" si="9"/>
        <v>215</v>
      </c>
      <c r="E62">
        <v>0.86529999999999996</v>
      </c>
      <c r="F62">
        <f t="shared" si="10"/>
        <v>3</v>
      </c>
      <c r="I62" s="33">
        <v>32</v>
      </c>
      <c r="J62" s="20" t="s">
        <v>202</v>
      </c>
      <c r="K62" s="19" t="s">
        <v>110</v>
      </c>
      <c r="L62" s="19" t="s">
        <v>73</v>
      </c>
      <c r="M62" s="21">
        <v>43619</v>
      </c>
      <c r="N62" s="19">
        <v>215</v>
      </c>
      <c r="O62" s="22" t="s">
        <v>175</v>
      </c>
      <c r="P62" s="34" t="s">
        <v>75</v>
      </c>
      <c r="Q62" t="str">
        <f t="shared" si="5"/>
        <v>6'3</v>
      </c>
    </row>
    <row r="63" spans="1:17" ht="36">
      <c r="A63" s="1" t="str">
        <f t="shared" si="6"/>
        <v>CB</v>
      </c>
      <c r="B63" s="3" t="str">
        <f t="shared" si="7"/>
        <v>Byron Maxwell</v>
      </c>
      <c r="C63" s="9">
        <f t="shared" si="8"/>
        <v>73</v>
      </c>
      <c r="D63">
        <f t="shared" si="9"/>
        <v>205</v>
      </c>
      <c r="E63">
        <f>VLOOKUP(B63,[1]Depth!$B$2:$E$89,4,FALSE)</f>
        <v>0.94350000000000001</v>
      </c>
      <c r="F63">
        <f t="shared" si="10"/>
        <v>4</v>
      </c>
      <c r="I63" s="35">
        <v>36</v>
      </c>
      <c r="J63" s="24" t="s">
        <v>203</v>
      </c>
      <c r="K63" s="23" t="s">
        <v>72</v>
      </c>
      <c r="L63" s="23" t="s">
        <v>87</v>
      </c>
      <c r="M63" s="25">
        <v>43617</v>
      </c>
      <c r="N63" s="23">
        <v>205</v>
      </c>
      <c r="O63" s="26" t="s">
        <v>204</v>
      </c>
      <c r="P63" s="36" t="s">
        <v>75</v>
      </c>
      <c r="Q63" t="str">
        <f t="shared" si="5"/>
        <v>6'1</v>
      </c>
    </row>
    <row r="64" spans="1:17">
      <c r="A64" s="1" t="str">
        <f t="shared" si="6"/>
        <v>LB</v>
      </c>
      <c r="B64" s="3" t="str">
        <f t="shared" si="7"/>
        <v>Brandon Maye</v>
      </c>
      <c r="C64" s="9">
        <f t="shared" si="8"/>
        <v>74</v>
      </c>
      <c r="D64">
        <f t="shared" si="9"/>
        <v>235</v>
      </c>
      <c r="E64">
        <f>VLOOKUP(B64,[1]Depth!$B$2:$E$89,4,FALSE)</f>
        <v>0.5</v>
      </c>
      <c r="F64">
        <f t="shared" si="10"/>
        <v>2</v>
      </c>
      <c r="I64" s="33">
        <v>20</v>
      </c>
      <c r="J64" s="20" t="s">
        <v>205</v>
      </c>
      <c r="K64" s="19" t="s">
        <v>80</v>
      </c>
      <c r="L64" s="19" t="s">
        <v>81</v>
      </c>
      <c r="M64" s="21">
        <v>43618</v>
      </c>
      <c r="N64" s="19">
        <v>235</v>
      </c>
      <c r="O64" s="22" t="s">
        <v>206</v>
      </c>
      <c r="P64" s="34" t="s">
        <v>75</v>
      </c>
      <c r="Q64" t="str">
        <f t="shared" si="5"/>
        <v>6'2</v>
      </c>
    </row>
    <row r="65" spans="1:17">
      <c r="A65" s="1" t="str">
        <f t="shared" si="6"/>
        <v>OG</v>
      </c>
      <c r="B65" s="3" t="str">
        <f t="shared" si="7"/>
        <v>Antoine McClain</v>
      </c>
      <c r="C65" s="9">
        <f t="shared" si="8"/>
        <v>77</v>
      </c>
      <c r="D65">
        <f t="shared" si="9"/>
        <v>330</v>
      </c>
      <c r="E65">
        <f>VLOOKUP(B65,[1]Depth!$B$2:$E$89,4,FALSE)</f>
        <v>0.96220000000000006</v>
      </c>
      <c r="F65">
        <f t="shared" si="10"/>
        <v>4</v>
      </c>
      <c r="I65" s="35">
        <v>74</v>
      </c>
      <c r="J65" s="26" t="s">
        <v>207</v>
      </c>
      <c r="K65" s="23" t="s">
        <v>95</v>
      </c>
      <c r="L65" s="23" t="s">
        <v>81</v>
      </c>
      <c r="M65" s="25">
        <v>43621</v>
      </c>
      <c r="N65" s="23">
        <v>330</v>
      </c>
      <c r="O65" s="26" t="s">
        <v>208</v>
      </c>
      <c r="P65" s="36" t="s">
        <v>75</v>
      </c>
      <c r="Q65" t="str">
        <f t="shared" si="5"/>
        <v>6'5</v>
      </c>
    </row>
    <row r="66" spans="1:17" ht="24">
      <c r="A66" s="1" t="str">
        <f t="shared" ref="A66:A97" si="11">K66</f>
        <v>S</v>
      </c>
      <c r="B66" s="3" t="str">
        <f t="shared" ref="B66:B97" si="12">TRIM(MID($J66,FIND(", ",$J66,1)+1,100))&amp;" "&amp;LEFT($J66,FIND(",",$J66,1)-1)</f>
        <v>DeAndre McDaniel</v>
      </c>
      <c r="C66" s="9">
        <f t="shared" ref="C66:C97" si="13">CONVERT(LEFT(Q66,FIND("'",Q66)-1),"ft","in")+SUBSTITUTE(RIGHT(Q66,LEN(Q66)-FIND("'",Q66)),"""","")</f>
        <v>73</v>
      </c>
      <c r="D66">
        <f t="shared" ref="D66:D97" si="14">N66</f>
        <v>215</v>
      </c>
      <c r="E66">
        <f>VLOOKUP(B66,[1]Depth!$B$2:$E$89,4,FALSE)</f>
        <v>0.9647</v>
      </c>
      <c r="F66">
        <f t="shared" ref="F66:F97" si="15">IF(E66&gt;=0.98,5,IF(E66&gt;=0.9,4,IF(E66&gt;=0.8,3,IF(E66="NA",2,2))))</f>
        <v>4</v>
      </c>
      <c r="I66" s="33">
        <v>2</v>
      </c>
      <c r="J66" s="20" t="s">
        <v>209</v>
      </c>
      <c r="K66" s="19" t="s">
        <v>110</v>
      </c>
      <c r="L66" s="19" t="s">
        <v>87</v>
      </c>
      <c r="M66" s="21">
        <v>43617</v>
      </c>
      <c r="N66" s="19">
        <v>215</v>
      </c>
      <c r="O66" s="22" t="s">
        <v>210</v>
      </c>
      <c r="P66" s="34" t="s">
        <v>75</v>
      </c>
      <c r="Q66" t="str">
        <f t="shared" si="5"/>
        <v>6'1</v>
      </c>
    </row>
    <row r="67" spans="1:17">
      <c r="A67" s="1" t="str">
        <f t="shared" si="11"/>
        <v>RB</v>
      </c>
      <c r="B67" s="3" t="str">
        <f t="shared" si="12"/>
        <v>Roderick McDowell</v>
      </c>
      <c r="C67" s="9">
        <f t="shared" si="13"/>
        <v>69</v>
      </c>
      <c r="D67">
        <f t="shared" si="14"/>
        <v>185</v>
      </c>
      <c r="E67">
        <f>VLOOKUP(B67,[1]Depth!$B$2:$E$89,4,FALSE)</f>
        <v>0.9153</v>
      </c>
      <c r="F67">
        <f t="shared" si="15"/>
        <v>4</v>
      </c>
      <c r="I67" s="35">
        <v>25</v>
      </c>
      <c r="J67" s="24" t="s">
        <v>211</v>
      </c>
      <c r="K67" s="23" t="s">
        <v>90</v>
      </c>
      <c r="L67" s="23" t="s">
        <v>15</v>
      </c>
      <c r="M67" s="25">
        <v>43594</v>
      </c>
      <c r="N67" s="23">
        <v>185</v>
      </c>
      <c r="O67" s="26" t="s">
        <v>212</v>
      </c>
      <c r="P67" s="36" t="s">
        <v>75</v>
      </c>
      <c r="Q67" t="str">
        <f t="shared" ref="Q67:Q105" si="16">MONTH(M67) &amp; "'" &amp; DAY(M67)</f>
        <v>5'9</v>
      </c>
    </row>
    <row r="68" spans="1:17" ht="24">
      <c r="A68" s="1" t="str">
        <f t="shared" si="11"/>
        <v>QB</v>
      </c>
      <c r="B68" s="3" t="str">
        <f t="shared" si="12"/>
        <v>Donny McElveen</v>
      </c>
      <c r="C68" s="9">
        <f t="shared" si="13"/>
        <v>74</v>
      </c>
      <c r="D68">
        <f t="shared" si="14"/>
        <v>205</v>
      </c>
      <c r="E68">
        <v>0.5</v>
      </c>
      <c r="F68">
        <f t="shared" si="15"/>
        <v>2</v>
      </c>
      <c r="I68" s="33">
        <v>14</v>
      </c>
      <c r="J68" s="20" t="s">
        <v>213</v>
      </c>
      <c r="K68" s="19" t="s">
        <v>105</v>
      </c>
      <c r="L68" s="19" t="s">
        <v>15</v>
      </c>
      <c r="M68" s="21">
        <v>43618</v>
      </c>
      <c r="N68" s="19">
        <v>205</v>
      </c>
      <c r="O68" s="22" t="s">
        <v>214</v>
      </c>
      <c r="P68" s="34" t="s">
        <v>75</v>
      </c>
      <c r="Q68" t="str">
        <f t="shared" si="16"/>
        <v>6'2</v>
      </c>
    </row>
    <row r="69" spans="1:17" ht="24">
      <c r="A69" s="1" t="str">
        <f t="shared" si="11"/>
        <v>WR</v>
      </c>
      <c r="B69" s="3" t="str">
        <f t="shared" si="12"/>
        <v>Bryce McNeal</v>
      </c>
      <c r="C69" s="9">
        <f t="shared" si="13"/>
        <v>73</v>
      </c>
      <c r="D69">
        <f t="shared" si="14"/>
        <v>180</v>
      </c>
      <c r="E69">
        <f>VLOOKUP(B69,[1]Depth!$B$2:$E$89,4,FALSE)</f>
        <v>0.94869999999999999</v>
      </c>
      <c r="F69">
        <f t="shared" si="15"/>
        <v>4</v>
      </c>
      <c r="I69" s="35">
        <v>7</v>
      </c>
      <c r="J69" s="24" t="s">
        <v>215</v>
      </c>
      <c r="K69" s="23" t="s">
        <v>84</v>
      </c>
      <c r="L69" s="23" t="s">
        <v>15</v>
      </c>
      <c r="M69" s="25">
        <v>43617</v>
      </c>
      <c r="N69" s="23">
        <v>180</v>
      </c>
      <c r="O69" s="26" t="s">
        <v>216</v>
      </c>
      <c r="P69" s="36" t="s">
        <v>75</v>
      </c>
      <c r="Q69" t="str">
        <f t="shared" si="16"/>
        <v>6'1</v>
      </c>
    </row>
    <row r="70" spans="1:17">
      <c r="A70" s="1" t="str">
        <f t="shared" si="11"/>
        <v>S</v>
      </c>
      <c r="B70" s="3" t="str">
        <f t="shared" si="12"/>
        <v>Jonathan Meeks</v>
      </c>
      <c r="C70" s="9">
        <f t="shared" si="13"/>
        <v>73</v>
      </c>
      <c r="D70">
        <f t="shared" si="14"/>
        <v>205</v>
      </c>
      <c r="E70">
        <f>VLOOKUP(B70,[1]Depth!$B$2:$E$89,4,FALSE)</f>
        <v>0.88749999999999996</v>
      </c>
      <c r="F70">
        <f t="shared" si="15"/>
        <v>3</v>
      </c>
      <c r="I70" s="33">
        <v>5</v>
      </c>
      <c r="J70" s="20" t="s">
        <v>217</v>
      </c>
      <c r="K70" s="19" t="s">
        <v>110</v>
      </c>
      <c r="L70" s="19" t="s">
        <v>73</v>
      </c>
      <c r="M70" s="21">
        <v>43617</v>
      </c>
      <c r="N70" s="19">
        <v>205</v>
      </c>
      <c r="O70" s="22" t="s">
        <v>218</v>
      </c>
      <c r="P70" s="34" t="s">
        <v>75</v>
      </c>
      <c r="Q70" t="str">
        <f t="shared" si="16"/>
        <v>6'1</v>
      </c>
    </row>
    <row r="71" spans="1:17" ht="24">
      <c r="A71" s="1" t="str">
        <f t="shared" si="11"/>
        <v>OL</v>
      </c>
      <c r="B71" s="3" t="str">
        <f t="shared" si="12"/>
        <v>Amsey Miller</v>
      </c>
      <c r="C71" s="9">
        <f t="shared" si="13"/>
        <v>75</v>
      </c>
      <c r="D71">
        <f t="shared" si="14"/>
        <v>300</v>
      </c>
      <c r="E71">
        <v>0.5</v>
      </c>
      <c r="F71">
        <f t="shared" si="15"/>
        <v>2</v>
      </c>
      <c r="I71" s="35">
        <v>56</v>
      </c>
      <c r="J71" s="26" t="s">
        <v>219</v>
      </c>
      <c r="K71" s="23" t="s">
        <v>130</v>
      </c>
      <c r="L71" s="23" t="s">
        <v>81</v>
      </c>
      <c r="M71" s="25">
        <v>43619</v>
      </c>
      <c r="N71" s="23">
        <v>300</v>
      </c>
      <c r="O71" s="26" t="s">
        <v>149</v>
      </c>
      <c r="P71" s="36" t="s">
        <v>75</v>
      </c>
      <c r="Q71" t="str">
        <f t="shared" si="16"/>
        <v>6'3</v>
      </c>
    </row>
    <row r="72" spans="1:17" ht="24">
      <c r="A72" s="1" t="str">
        <f t="shared" si="11"/>
        <v>DT</v>
      </c>
      <c r="B72" s="3" t="str">
        <f t="shared" si="12"/>
        <v>Rennie Moore</v>
      </c>
      <c r="C72" s="9">
        <f t="shared" si="13"/>
        <v>76</v>
      </c>
      <c r="D72">
        <f t="shared" si="14"/>
        <v>270</v>
      </c>
      <c r="E72">
        <f>VLOOKUP(B72,[1]Depth!$B$2:$E$89,4,FALSE)</f>
        <v>0.5</v>
      </c>
      <c r="F72">
        <f t="shared" si="15"/>
        <v>2</v>
      </c>
      <c r="I72" s="33">
        <v>94</v>
      </c>
      <c r="J72" s="20" t="s">
        <v>220</v>
      </c>
      <c r="K72" s="19" t="s">
        <v>124</v>
      </c>
      <c r="L72" s="19" t="s">
        <v>81</v>
      </c>
      <c r="M72" s="21">
        <v>43620</v>
      </c>
      <c r="N72" s="19">
        <v>270</v>
      </c>
      <c r="O72" s="22" t="s">
        <v>221</v>
      </c>
      <c r="P72" s="34" t="s">
        <v>75</v>
      </c>
      <c r="Q72" t="str">
        <f t="shared" si="16"/>
        <v>6'4</v>
      </c>
    </row>
    <row r="73" spans="1:17" ht="24">
      <c r="A73" s="1" t="str">
        <f t="shared" si="11"/>
        <v>FB</v>
      </c>
      <c r="B73" s="3" t="str">
        <f t="shared" si="12"/>
        <v>Kasey Nobles</v>
      </c>
      <c r="C73" s="9">
        <f t="shared" si="13"/>
        <v>73</v>
      </c>
      <c r="D73">
        <f t="shared" si="14"/>
        <v>250</v>
      </c>
      <c r="E73">
        <f>VLOOKUP(B73,[1]Depth!$B$2:$E$89,4,FALSE)</f>
        <v>0.5</v>
      </c>
      <c r="F73">
        <f t="shared" si="15"/>
        <v>2</v>
      </c>
      <c r="I73" s="35">
        <v>48</v>
      </c>
      <c r="J73" s="24" t="s">
        <v>222</v>
      </c>
      <c r="K73" s="23" t="s">
        <v>145</v>
      </c>
      <c r="L73" s="23" t="s">
        <v>87</v>
      </c>
      <c r="M73" s="25">
        <v>43617</v>
      </c>
      <c r="N73" s="23">
        <v>250</v>
      </c>
      <c r="O73" s="26" t="s">
        <v>223</v>
      </c>
      <c r="P73" s="36" t="s">
        <v>75</v>
      </c>
      <c r="Q73" t="str">
        <f t="shared" si="16"/>
        <v>6'1</v>
      </c>
    </row>
    <row r="74" spans="1:17">
      <c r="A74" s="1" t="str">
        <f t="shared" si="11"/>
        <v>OG</v>
      </c>
      <c r="B74" s="3" t="str">
        <f t="shared" si="12"/>
        <v>Wilson Norris</v>
      </c>
      <c r="C74" s="9">
        <f t="shared" si="13"/>
        <v>76</v>
      </c>
      <c r="D74">
        <f t="shared" si="14"/>
        <v>310</v>
      </c>
      <c r="E74">
        <f>VLOOKUP(B74,[1]Depth!$B$2:$E$89,4,FALSE)</f>
        <v>0.5</v>
      </c>
      <c r="F74">
        <f t="shared" si="15"/>
        <v>2</v>
      </c>
      <c r="I74" s="33">
        <v>64</v>
      </c>
      <c r="J74" s="22" t="s">
        <v>224</v>
      </c>
      <c r="K74" s="19" t="s">
        <v>95</v>
      </c>
      <c r="L74" s="19" t="s">
        <v>81</v>
      </c>
      <c r="M74" s="21">
        <v>43620</v>
      </c>
      <c r="N74" s="19">
        <v>310</v>
      </c>
      <c r="O74" s="22" t="s">
        <v>225</v>
      </c>
      <c r="P74" s="34" t="s">
        <v>75</v>
      </c>
      <c r="Q74" t="str">
        <f t="shared" si="16"/>
        <v>6'4</v>
      </c>
    </row>
    <row r="75" spans="1:17">
      <c r="A75" s="1" t="str">
        <f t="shared" si="11"/>
        <v>QB</v>
      </c>
      <c r="B75" s="3" t="str">
        <f t="shared" si="12"/>
        <v>Taylor Ogle</v>
      </c>
      <c r="C75" s="9">
        <f t="shared" si="13"/>
        <v>77</v>
      </c>
      <c r="D75">
        <f t="shared" si="14"/>
        <v>195</v>
      </c>
      <c r="E75">
        <v>0.5</v>
      </c>
      <c r="F75">
        <f t="shared" si="15"/>
        <v>2</v>
      </c>
      <c r="I75" s="35">
        <v>17</v>
      </c>
      <c r="J75" s="24" t="s">
        <v>226</v>
      </c>
      <c r="K75" s="23" t="s">
        <v>105</v>
      </c>
      <c r="L75" s="23" t="s">
        <v>15</v>
      </c>
      <c r="M75" s="25">
        <v>43621</v>
      </c>
      <c r="N75" s="23">
        <v>195</v>
      </c>
      <c r="O75" s="26" t="s">
        <v>227</v>
      </c>
      <c r="P75" s="36" t="s">
        <v>75</v>
      </c>
      <c r="Q75" t="str">
        <f t="shared" si="16"/>
        <v>6'5</v>
      </c>
    </row>
    <row r="76" spans="1:17">
      <c r="A76" s="1" t="str">
        <f t="shared" si="11"/>
        <v>LB</v>
      </c>
      <c r="B76" s="3" t="str">
        <f t="shared" si="12"/>
        <v>Justin Parker</v>
      </c>
      <c r="C76" s="9">
        <f t="shared" si="13"/>
        <v>73</v>
      </c>
      <c r="D76">
        <f t="shared" si="14"/>
        <v>225</v>
      </c>
      <c r="E76">
        <v>0.89380000000000004</v>
      </c>
      <c r="F76">
        <f t="shared" si="15"/>
        <v>3</v>
      </c>
      <c r="I76" s="33">
        <v>8</v>
      </c>
      <c r="J76" s="20" t="s">
        <v>228</v>
      </c>
      <c r="K76" s="19" t="s">
        <v>80</v>
      </c>
      <c r="L76" s="19" t="s">
        <v>15</v>
      </c>
      <c r="M76" s="21">
        <v>43617</v>
      </c>
      <c r="N76" s="19">
        <v>225</v>
      </c>
      <c r="O76" s="22" t="s">
        <v>229</v>
      </c>
      <c r="P76" s="34" t="s">
        <v>75</v>
      </c>
      <c r="Q76" t="str">
        <f t="shared" si="16"/>
        <v>6'1</v>
      </c>
    </row>
    <row r="77" spans="1:17" ht="24">
      <c r="A77" s="1" t="str">
        <f t="shared" si="11"/>
        <v>QB</v>
      </c>
      <c r="B77" s="3" t="str">
        <f t="shared" si="12"/>
        <v>Kyle Parker</v>
      </c>
      <c r="C77" s="9">
        <f t="shared" si="13"/>
        <v>73</v>
      </c>
      <c r="D77">
        <f t="shared" si="14"/>
        <v>200</v>
      </c>
      <c r="E77">
        <f>VLOOKUP(B77,[1]Depth!$B$2:$E$89,4,FALSE)</f>
        <v>0.93049999999999999</v>
      </c>
      <c r="F77">
        <f t="shared" si="15"/>
        <v>4</v>
      </c>
      <c r="I77" s="35">
        <v>11</v>
      </c>
      <c r="J77" s="24" t="s">
        <v>230</v>
      </c>
      <c r="K77" s="23" t="s">
        <v>105</v>
      </c>
      <c r="L77" s="23" t="s">
        <v>73</v>
      </c>
      <c r="M77" s="25">
        <v>43617</v>
      </c>
      <c r="N77" s="23">
        <v>200</v>
      </c>
      <c r="O77" s="26" t="s">
        <v>82</v>
      </c>
      <c r="P77" s="36" t="s">
        <v>75</v>
      </c>
      <c r="Q77" t="str">
        <f t="shared" si="16"/>
        <v>6'1</v>
      </c>
    </row>
    <row r="78" spans="1:17">
      <c r="A78" s="1" t="str">
        <f t="shared" si="11"/>
        <v>CB</v>
      </c>
      <c r="B78" s="3" t="str">
        <f t="shared" si="12"/>
        <v>Garry Peters</v>
      </c>
      <c r="C78" s="9">
        <f t="shared" si="13"/>
        <v>73</v>
      </c>
      <c r="D78">
        <f t="shared" si="14"/>
        <v>185</v>
      </c>
      <c r="E78">
        <v>0.90269999999999995</v>
      </c>
      <c r="F78">
        <f t="shared" si="15"/>
        <v>4</v>
      </c>
      <c r="I78" s="33">
        <v>38</v>
      </c>
      <c r="J78" s="22" t="s">
        <v>231</v>
      </c>
      <c r="K78" s="19" t="s">
        <v>72</v>
      </c>
      <c r="L78" s="19" t="s">
        <v>15</v>
      </c>
      <c r="M78" s="28">
        <v>36678</v>
      </c>
      <c r="N78" s="19">
        <v>185</v>
      </c>
      <c r="O78" s="22" t="s">
        <v>232</v>
      </c>
      <c r="P78" s="34" t="s">
        <v>75</v>
      </c>
      <c r="Q78" t="str">
        <f t="shared" si="16"/>
        <v>6'1</v>
      </c>
    </row>
    <row r="79" spans="1:17">
      <c r="A79" s="1" t="str">
        <f t="shared" si="11"/>
        <v>OT</v>
      </c>
      <c r="B79" s="3" t="str">
        <f t="shared" si="12"/>
        <v>Phillip Price</v>
      </c>
      <c r="C79" s="9">
        <f t="shared" si="13"/>
        <v>77</v>
      </c>
      <c r="D79">
        <f t="shared" si="14"/>
        <v>300</v>
      </c>
      <c r="E79">
        <f>VLOOKUP(B79,[1]Depth!$B$2:$E$89,4,FALSE)</f>
        <v>0.5</v>
      </c>
      <c r="F79">
        <f t="shared" si="15"/>
        <v>2</v>
      </c>
      <c r="I79" s="35">
        <v>79</v>
      </c>
      <c r="J79" s="26" t="s">
        <v>233</v>
      </c>
      <c r="K79" s="23" t="s">
        <v>158</v>
      </c>
      <c r="L79" s="23" t="s">
        <v>81</v>
      </c>
      <c r="M79" s="25">
        <v>43621</v>
      </c>
      <c r="N79" s="23">
        <v>300</v>
      </c>
      <c r="O79" s="26" t="s">
        <v>234</v>
      </c>
      <c r="P79" s="36" t="s">
        <v>75</v>
      </c>
      <c r="Q79" t="str">
        <f t="shared" si="16"/>
        <v>6'5</v>
      </c>
    </row>
    <row r="80" spans="1:17">
      <c r="A80" s="1" t="str">
        <f t="shared" si="11"/>
        <v>LB</v>
      </c>
      <c r="B80" s="3" t="str">
        <f t="shared" si="12"/>
        <v>Ryan Pruitt</v>
      </c>
      <c r="C80" s="9">
        <f t="shared" si="13"/>
        <v>71</v>
      </c>
      <c r="D80">
        <f t="shared" si="14"/>
        <v>215</v>
      </c>
      <c r="E80">
        <v>0.5</v>
      </c>
      <c r="F80">
        <f t="shared" si="15"/>
        <v>2</v>
      </c>
      <c r="I80" s="33">
        <v>47</v>
      </c>
      <c r="J80" s="22" t="s">
        <v>235</v>
      </c>
      <c r="K80" s="19" t="s">
        <v>80</v>
      </c>
      <c r="L80" s="19" t="s">
        <v>15</v>
      </c>
      <c r="M80" s="21">
        <v>43596</v>
      </c>
      <c r="N80" s="19">
        <v>215</v>
      </c>
      <c r="O80" s="22" t="s">
        <v>189</v>
      </c>
      <c r="P80" s="34" t="s">
        <v>75</v>
      </c>
      <c r="Q80" t="str">
        <f t="shared" si="16"/>
        <v>5'11</v>
      </c>
    </row>
    <row r="81" spans="1:17" ht="24">
      <c r="A81" s="1" t="str">
        <f t="shared" si="11"/>
        <v>OL</v>
      </c>
      <c r="B81" s="3" t="str">
        <f t="shared" si="12"/>
        <v>Ben Ramsey</v>
      </c>
      <c r="C81" s="9">
        <f t="shared" si="13"/>
        <v>76</v>
      </c>
      <c r="D81">
        <f t="shared" si="14"/>
        <v>280</v>
      </c>
      <c r="E81">
        <f>VLOOKUP(B81,[1]Depth!$B$2:$E$89,4,FALSE)</f>
        <v>0.5</v>
      </c>
      <c r="F81">
        <f t="shared" si="15"/>
        <v>2</v>
      </c>
      <c r="I81" s="35">
        <v>78</v>
      </c>
      <c r="J81" s="26" t="s">
        <v>236</v>
      </c>
      <c r="K81" s="23" t="s">
        <v>130</v>
      </c>
      <c r="L81" s="23" t="s">
        <v>87</v>
      </c>
      <c r="M81" s="25">
        <v>43620</v>
      </c>
      <c r="N81" s="23">
        <v>280</v>
      </c>
      <c r="O81" s="26" t="s">
        <v>237</v>
      </c>
      <c r="P81" s="36" t="s">
        <v>75</v>
      </c>
      <c r="Q81" t="str">
        <f t="shared" si="16"/>
        <v>6'4</v>
      </c>
    </row>
    <row r="82" spans="1:17" ht="24">
      <c r="A82" s="1" t="str">
        <f t="shared" si="11"/>
        <v>DE</v>
      </c>
      <c r="B82" s="3" t="str">
        <f t="shared" si="12"/>
        <v>Chris Richardson</v>
      </c>
      <c r="C82" s="9">
        <f t="shared" si="13"/>
        <v>74</v>
      </c>
      <c r="D82">
        <f t="shared" si="14"/>
        <v>240</v>
      </c>
      <c r="E82">
        <f>VLOOKUP(B82,[1]Depth!$B$2:$E$89,4,FALSE)</f>
        <v>0.5</v>
      </c>
      <c r="F82">
        <f t="shared" si="15"/>
        <v>2</v>
      </c>
      <c r="I82" s="33">
        <v>79</v>
      </c>
      <c r="J82" s="20" t="s">
        <v>238</v>
      </c>
      <c r="K82" s="19" t="s">
        <v>93</v>
      </c>
      <c r="L82" s="19" t="s">
        <v>81</v>
      </c>
      <c r="M82" s="21">
        <v>43618</v>
      </c>
      <c r="N82" s="19">
        <v>240</v>
      </c>
      <c r="O82" s="22" t="s">
        <v>239</v>
      </c>
      <c r="P82" s="34" t="s">
        <v>75</v>
      </c>
      <c r="Q82" t="str">
        <f t="shared" si="16"/>
        <v>6'2</v>
      </c>
    </row>
    <row r="83" spans="1:17" ht="24">
      <c r="A83" s="1" t="str">
        <f t="shared" si="11"/>
        <v>CB</v>
      </c>
      <c r="B83" s="3" t="str">
        <f t="shared" si="12"/>
        <v>Darius Robinson</v>
      </c>
      <c r="C83" s="9">
        <f t="shared" si="13"/>
        <v>70</v>
      </c>
      <c r="D83">
        <f t="shared" si="14"/>
        <v>165</v>
      </c>
      <c r="E83">
        <v>0.89419999999999999</v>
      </c>
      <c r="F83">
        <f t="shared" si="15"/>
        <v>3</v>
      </c>
      <c r="I83" s="35">
        <v>21</v>
      </c>
      <c r="J83" s="24" t="s">
        <v>240</v>
      </c>
      <c r="K83" s="23" t="s">
        <v>72</v>
      </c>
      <c r="L83" s="23" t="s">
        <v>15</v>
      </c>
      <c r="M83" s="25">
        <v>43595</v>
      </c>
      <c r="N83" s="23">
        <v>165</v>
      </c>
      <c r="O83" s="26" t="s">
        <v>241</v>
      </c>
      <c r="P83" s="36" t="s">
        <v>75</v>
      </c>
      <c r="Q83" t="str">
        <f t="shared" si="16"/>
        <v>5'10</v>
      </c>
    </row>
    <row r="84" spans="1:17">
      <c r="A84" s="1" t="str">
        <f t="shared" si="11"/>
        <v>OL</v>
      </c>
      <c r="B84" s="3" t="str">
        <f t="shared" si="12"/>
        <v>Matt Sanders</v>
      </c>
      <c r="C84" s="9">
        <f t="shared" si="13"/>
        <v>78</v>
      </c>
      <c r="D84">
        <f t="shared" si="14"/>
        <v>320</v>
      </c>
      <c r="E84">
        <f>VLOOKUP(B84,[1]Depth!$B$2:$E$89,4,FALSE)</f>
        <v>0.87009999999999998</v>
      </c>
      <c r="F84">
        <f t="shared" si="15"/>
        <v>3</v>
      </c>
      <c r="I84" s="33">
        <v>54</v>
      </c>
      <c r="J84" s="22" t="s">
        <v>242</v>
      </c>
      <c r="K84" s="19" t="s">
        <v>130</v>
      </c>
      <c r="L84" s="19" t="s">
        <v>73</v>
      </c>
      <c r="M84" s="21">
        <v>43622</v>
      </c>
      <c r="N84" s="19">
        <v>320</v>
      </c>
      <c r="O84" s="22" t="s">
        <v>243</v>
      </c>
      <c r="P84" s="34" t="s">
        <v>75</v>
      </c>
      <c r="Q84" t="str">
        <f t="shared" si="16"/>
        <v>6'6</v>
      </c>
    </row>
    <row r="85" spans="1:17">
      <c r="A85" s="1" t="str">
        <f t="shared" si="11"/>
        <v>CB</v>
      </c>
      <c r="B85" s="3" t="str">
        <f t="shared" si="12"/>
        <v>Coty Sensabaugh</v>
      </c>
      <c r="C85" s="9">
        <f t="shared" si="13"/>
        <v>73</v>
      </c>
      <c r="D85">
        <f t="shared" si="14"/>
        <v>180</v>
      </c>
      <c r="E85">
        <f>VLOOKUP(B85,[1]Depth!$B$2:$E$89,4,FALSE)</f>
        <v>0.74439999999999995</v>
      </c>
      <c r="F85">
        <f t="shared" si="15"/>
        <v>2</v>
      </c>
      <c r="I85" s="35">
        <v>15</v>
      </c>
      <c r="J85" s="24" t="s">
        <v>244</v>
      </c>
      <c r="K85" s="23" t="s">
        <v>72</v>
      </c>
      <c r="L85" s="23" t="s">
        <v>81</v>
      </c>
      <c r="M85" s="27">
        <v>36678</v>
      </c>
      <c r="N85" s="23">
        <v>180</v>
      </c>
      <c r="O85" s="26" t="s">
        <v>245</v>
      </c>
      <c r="P85" s="36" t="s">
        <v>75</v>
      </c>
      <c r="Q85" t="str">
        <f t="shared" si="16"/>
        <v>6'1</v>
      </c>
    </row>
    <row r="86" spans="1:17">
      <c r="A86" s="1" t="str">
        <f t="shared" si="11"/>
        <v>DT</v>
      </c>
      <c r="B86" s="3" t="str">
        <f t="shared" si="12"/>
        <v>Tyler Shatley</v>
      </c>
      <c r="C86" s="9">
        <f t="shared" si="13"/>
        <v>75</v>
      </c>
      <c r="D86">
        <f t="shared" si="14"/>
        <v>295</v>
      </c>
      <c r="E86">
        <f>VLOOKUP(B86,[1]Depth!$B$2:$E$89,4,FALSE)</f>
        <v>0.86529999999999996</v>
      </c>
      <c r="F86">
        <f t="shared" si="15"/>
        <v>3</v>
      </c>
      <c r="I86" s="33">
        <v>43</v>
      </c>
      <c r="J86" s="20" t="s">
        <v>246</v>
      </c>
      <c r="K86" s="19" t="s">
        <v>124</v>
      </c>
      <c r="L86" s="19" t="s">
        <v>15</v>
      </c>
      <c r="M86" s="21">
        <v>43619</v>
      </c>
      <c r="N86" s="19">
        <v>295</v>
      </c>
      <c r="O86" s="22" t="s">
        <v>247</v>
      </c>
      <c r="P86" s="34" t="s">
        <v>75</v>
      </c>
      <c r="Q86" t="str">
        <f t="shared" si="16"/>
        <v>6'3</v>
      </c>
    </row>
    <row r="87" spans="1:17">
      <c r="A87" s="1" t="str">
        <f t="shared" si="11"/>
        <v>LB</v>
      </c>
      <c r="B87" s="3" t="str">
        <f t="shared" si="12"/>
        <v>Spencer Shuey</v>
      </c>
      <c r="C87" s="9">
        <f t="shared" si="13"/>
        <v>75</v>
      </c>
      <c r="D87">
        <f t="shared" si="14"/>
        <v>250</v>
      </c>
      <c r="E87">
        <f>VLOOKUP(B87,[1]Depth!$B$2:$E$89,4,FALSE)</f>
        <v>0.8639</v>
      </c>
      <c r="F87">
        <f t="shared" si="15"/>
        <v>3</v>
      </c>
      <c r="I87" s="35">
        <v>33</v>
      </c>
      <c r="J87" s="24" t="s">
        <v>248</v>
      </c>
      <c r="K87" s="23" t="s">
        <v>80</v>
      </c>
      <c r="L87" s="23" t="s">
        <v>15</v>
      </c>
      <c r="M87" s="25">
        <v>43619</v>
      </c>
      <c r="N87" s="23">
        <v>250</v>
      </c>
      <c r="O87" s="26" t="s">
        <v>74</v>
      </c>
      <c r="P87" s="36" t="s">
        <v>75</v>
      </c>
      <c r="Q87" t="str">
        <f t="shared" si="16"/>
        <v>6'3</v>
      </c>
    </row>
    <row r="88" spans="1:17">
      <c r="A88" s="1" t="str">
        <f t="shared" si="11"/>
        <v>OL</v>
      </c>
      <c r="B88" s="3" t="str">
        <f t="shared" si="12"/>
        <v>Caleb Simmons</v>
      </c>
      <c r="C88" s="9">
        <f t="shared" si="13"/>
        <v>71</v>
      </c>
      <c r="D88">
        <f t="shared" si="14"/>
        <v>255</v>
      </c>
      <c r="E88">
        <f>VLOOKUP(B88,[1]Depth!$B$2:$E$89,4,FALSE)</f>
        <v>0.5</v>
      </c>
      <c r="F88">
        <f t="shared" si="15"/>
        <v>2</v>
      </c>
      <c r="I88" s="33">
        <v>58</v>
      </c>
      <c r="J88" s="22" t="s">
        <v>249</v>
      </c>
      <c r="K88" s="19" t="s">
        <v>130</v>
      </c>
      <c r="L88" s="19" t="s">
        <v>81</v>
      </c>
      <c r="M88" s="21">
        <v>43596</v>
      </c>
      <c r="N88" s="19">
        <v>255</v>
      </c>
      <c r="O88" s="22" t="s">
        <v>135</v>
      </c>
      <c r="P88" s="34" t="s">
        <v>75</v>
      </c>
      <c r="Q88" t="str">
        <f t="shared" si="16"/>
        <v>5'11</v>
      </c>
    </row>
    <row r="89" spans="1:17" ht="24">
      <c r="A89" s="1" t="str">
        <f t="shared" si="11"/>
        <v>LS</v>
      </c>
      <c r="B89" s="3" t="str">
        <f t="shared" si="12"/>
        <v>Matt Skinner</v>
      </c>
      <c r="C89" s="9">
        <f t="shared" si="13"/>
        <v>79</v>
      </c>
      <c r="D89">
        <f t="shared" si="14"/>
        <v>230</v>
      </c>
      <c r="E89">
        <f>VLOOKUP(B89,[1]Depth!$B$2:$E$89,4,FALSE)</f>
        <v>0.82879999999999998</v>
      </c>
      <c r="F89">
        <f t="shared" si="15"/>
        <v>3</v>
      </c>
      <c r="I89" s="35">
        <v>71</v>
      </c>
      <c r="J89" s="24" t="s">
        <v>250</v>
      </c>
      <c r="K89" s="23" t="s">
        <v>153</v>
      </c>
      <c r="L89" s="23" t="s">
        <v>73</v>
      </c>
      <c r="M89" s="25">
        <v>43623</v>
      </c>
      <c r="N89" s="23">
        <v>230</v>
      </c>
      <c r="O89" s="26" t="s">
        <v>82</v>
      </c>
      <c r="P89" s="36" t="s">
        <v>75</v>
      </c>
      <c r="Q89" t="str">
        <f t="shared" si="16"/>
        <v>6'7</v>
      </c>
    </row>
    <row r="90" spans="1:17">
      <c r="A90" s="1" t="str">
        <f t="shared" si="11"/>
        <v>TE</v>
      </c>
      <c r="B90" s="3" t="str">
        <f t="shared" si="12"/>
        <v>Darrell Smith</v>
      </c>
      <c r="C90" s="9">
        <f t="shared" si="13"/>
        <v>75</v>
      </c>
      <c r="D90">
        <f t="shared" si="14"/>
        <v>235</v>
      </c>
      <c r="E90">
        <f>VLOOKUP(B90,[1]Depth!$B$2:$E$89,4,FALSE)</f>
        <v>0.81459999999999999</v>
      </c>
      <c r="F90">
        <f t="shared" si="15"/>
        <v>3</v>
      </c>
      <c r="I90" s="33">
        <v>84</v>
      </c>
      <c r="J90" s="20" t="s">
        <v>251</v>
      </c>
      <c r="K90" s="19" t="s">
        <v>77</v>
      </c>
      <c r="L90" s="19" t="s">
        <v>15</v>
      </c>
      <c r="M90" s="21">
        <v>43619</v>
      </c>
      <c r="N90" s="19">
        <v>235</v>
      </c>
      <c r="O90" s="22" t="s">
        <v>120</v>
      </c>
      <c r="P90" s="34" t="s">
        <v>75</v>
      </c>
      <c r="Q90" t="str">
        <f t="shared" si="16"/>
        <v>6'3</v>
      </c>
    </row>
    <row r="91" spans="1:17">
      <c r="A91" s="1" t="str">
        <f t="shared" si="11"/>
        <v>OL</v>
      </c>
      <c r="B91" s="3" t="str">
        <f t="shared" si="12"/>
        <v>David Smith</v>
      </c>
      <c r="C91" s="9">
        <f t="shared" si="13"/>
        <v>77</v>
      </c>
      <c r="D91">
        <f t="shared" si="14"/>
        <v>315</v>
      </c>
      <c r="E91">
        <f>VLOOKUP(B91,[1]Depth!$B$2:$E$89,4,FALSE)</f>
        <v>0.84340000000000004</v>
      </c>
      <c r="F91">
        <f t="shared" si="15"/>
        <v>3</v>
      </c>
      <c r="I91" s="35">
        <v>73</v>
      </c>
      <c r="J91" s="26" t="s">
        <v>252</v>
      </c>
      <c r="K91" s="23" t="s">
        <v>130</v>
      </c>
      <c r="L91" s="23" t="s">
        <v>81</v>
      </c>
      <c r="M91" s="25">
        <v>43621</v>
      </c>
      <c r="N91" s="23">
        <v>315</v>
      </c>
      <c r="O91" s="26" t="s">
        <v>122</v>
      </c>
      <c r="P91" s="36" t="s">
        <v>75</v>
      </c>
      <c r="Q91" t="str">
        <f t="shared" si="16"/>
        <v>6'5</v>
      </c>
    </row>
    <row r="92" spans="1:17">
      <c r="A92" s="1" t="str">
        <f t="shared" si="11"/>
        <v>CB</v>
      </c>
      <c r="B92" s="3" t="str">
        <f t="shared" si="12"/>
        <v>Dante Stewart</v>
      </c>
      <c r="C92" s="9">
        <f t="shared" si="13"/>
        <v>70</v>
      </c>
      <c r="D92">
        <f t="shared" si="14"/>
        <v>180</v>
      </c>
      <c r="E92">
        <v>0.5</v>
      </c>
      <c r="F92">
        <f t="shared" si="15"/>
        <v>2</v>
      </c>
      <c r="I92" s="33">
        <v>48</v>
      </c>
      <c r="J92" s="22" t="s">
        <v>253</v>
      </c>
      <c r="K92" s="19" t="s">
        <v>72</v>
      </c>
      <c r="L92" s="19" t="s">
        <v>15</v>
      </c>
      <c r="M92" s="21">
        <v>43595</v>
      </c>
      <c r="N92" s="19">
        <v>180</v>
      </c>
      <c r="O92" s="22" t="s">
        <v>254</v>
      </c>
      <c r="P92" s="34" t="s">
        <v>75</v>
      </c>
      <c r="Q92" t="str">
        <f t="shared" si="16"/>
        <v>5'10</v>
      </c>
    </row>
    <row r="93" spans="1:17" ht="24">
      <c r="A93" s="1" t="str">
        <f t="shared" si="11"/>
        <v>OT</v>
      </c>
      <c r="B93" s="3" t="str">
        <f t="shared" si="12"/>
        <v>Brandon Thomas</v>
      </c>
      <c r="C93" s="9">
        <f t="shared" si="13"/>
        <v>76</v>
      </c>
      <c r="D93">
        <f t="shared" si="14"/>
        <v>300</v>
      </c>
      <c r="E93">
        <f>VLOOKUP(B93,[1]Depth!$B$2:$E$89,4,FALSE)</f>
        <v>0.90300000000000002</v>
      </c>
      <c r="F93">
        <f t="shared" si="15"/>
        <v>4</v>
      </c>
      <c r="I93" s="35">
        <v>63</v>
      </c>
      <c r="J93" s="26" t="s">
        <v>255</v>
      </c>
      <c r="K93" s="23" t="s">
        <v>158</v>
      </c>
      <c r="L93" s="23" t="s">
        <v>15</v>
      </c>
      <c r="M93" s="25">
        <v>43620</v>
      </c>
      <c r="N93" s="23">
        <v>300</v>
      </c>
      <c r="O93" s="26" t="s">
        <v>256</v>
      </c>
      <c r="P93" s="36" t="s">
        <v>75</v>
      </c>
      <c r="Q93" t="str">
        <f t="shared" si="16"/>
        <v>6'4</v>
      </c>
    </row>
    <row r="94" spans="1:17" ht="24">
      <c r="A94" s="1" t="str">
        <f t="shared" si="11"/>
        <v>DT</v>
      </c>
      <c r="B94" s="3" t="str">
        <f t="shared" si="12"/>
        <v>Tra Thomas</v>
      </c>
      <c r="C94" s="9">
        <f t="shared" si="13"/>
        <v>73</v>
      </c>
      <c r="D94">
        <f t="shared" si="14"/>
        <v>285</v>
      </c>
      <c r="E94">
        <v>0.81940000000000002</v>
      </c>
      <c r="F94">
        <f t="shared" si="15"/>
        <v>3</v>
      </c>
      <c r="I94" s="33">
        <v>95</v>
      </c>
      <c r="J94" s="22" t="s">
        <v>257</v>
      </c>
      <c r="K94" s="19" t="s">
        <v>124</v>
      </c>
      <c r="L94" s="19" t="s">
        <v>15</v>
      </c>
      <c r="M94" s="28">
        <v>36678</v>
      </c>
      <c r="N94" s="19">
        <v>285</v>
      </c>
      <c r="O94" s="22" t="s">
        <v>258</v>
      </c>
      <c r="P94" s="34" t="s">
        <v>75</v>
      </c>
      <c r="Q94" t="str">
        <f t="shared" si="16"/>
        <v>6'1</v>
      </c>
    </row>
    <row r="95" spans="1:17" ht="24">
      <c r="A95" s="1" t="str">
        <f t="shared" si="11"/>
        <v>DT</v>
      </c>
      <c r="B95" s="3" t="str">
        <f t="shared" si="12"/>
        <v>Brandon Thompson</v>
      </c>
      <c r="C95" s="9">
        <f t="shared" si="13"/>
        <v>74</v>
      </c>
      <c r="D95">
        <f t="shared" si="14"/>
        <v>310</v>
      </c>
      <c r="E95">
        <f>VLOOKUP(B95,[1]Depth!$B$2:$E$89,4,FALSE)</f>
        <v>0.97130000000000005</v>
      </c>
      <c r="F95">
        <f t="shared" si="15"/>
        <v>4</v>
      </c>
      <c r="I95" s="35">
        <v>98</v>
      </c>
      <c r="J95" s="24" t="s">
        <v>259</v>
      </c>
      <c r="K95" s="23" t="s">
        <v>124</v>
      </c>
      <c r="L95" s="23" t="s">
        <v>81</v>
      </c>
      <c r="M95" s="25">
        <v>43618</v>
      </c>
      <c r="N95" s="23">
        <v>310</v>
      </c>
      <c r="O95" s="26" t="s">
        <v>260</v>
      </c>
      <c r="P95" s="36" t="s">
        <v>75</v>
      </c>
      <c r="Q95" t="str">
        <f t="shared" si="16"/>
        <v>6'2</v>
      </c>
    </row>
    <row r="96" spans="1:17" ht="24">
      <c r="A96" s="1" t="str">
        <f t="shared" si="11"/>
        <v>OT</v>
      </c>
      <c r="B96" s="3" t="str">
        <f t="shared" si="12"/>
        <v>Gifford Timothy</v>
      </c>
      <c r="C96" s="9">
        <f t="shared" si="13"/>
        <v>78</v>
      </c>
      <c r="D96">
        <f t="shared" si="14"/>
        <v>335</v>
      </c>
      <c r="E96">
        <v>0.79169999999999996</v>
      </c>
      <c r="F96">
        <f t="shared" si="15"/>
        <v>2</v>
      </c>
      <c r="I96" s="33">
        <v>70</v>
      </c>
      <c r="J96" s="22" t="s">
        <v>261</v>
      </c>
      <c r="K96" s="19" t="s">
        <v>158</v>
      </c>
      <c r="L96" s="19" t="s">
        <v>15</v>
      </c>
      <c r="M96" s="21">
        <v>43622</v>
      </c>
      <c r="N96" s="19">
        <v>335</v>
      </c>
      <c r="O96" s="22" t="s">
        <v>262</v>
      </c>
      <c r="P96" s="34" t="s">
        <v>75</v>
      </c>
      <c r="Q96" t="str">
        <f t="shared" si="16"/>
        <v>6'6</v>
      </c>
    </row>
    <row r="97" spans="1:17" ht="24">
      <c r="A97" s="1" t="str">
        <f t="shared" si="11"/>
        <v>TE</v>
      </c>
      <c r="B97" s="3" t="str">
        <f t="shared" si="12"/>
        <v>Drew Traylor</v>
      </c>
      <c r="C97" s="9">
        <f t="shared" si="13"/>
        <v>77</v>
      </c>
      <c r="D97">
        <f t="shared" si="14"/>
        <v>245</v>
      </c>
      <c r="E97">
        <f>VLOOKUP(B97,[1]Depth!$B$2:$E$89,4,FALSE)</f>
        <v>0.5</v>
      </c>
      <c r="F97">
        <f t="shared" si="15"/>
        <v>2</v>
      </c>
      <c r="I97" s="35">
        <v>82</v>
      </c>
      <c r="J97" s="26" t="s">
        <v>263</v>
      </c>
      <c r="K97" s="23" t="s">
        <v>77</v>
      </c>
      <c r="L97" s="23" t="s">
        <v>81</v>
      </c>
      <c r="M97" s="25">
        <v>43621</v>
      </c>
      <c r="N97" s="23">
        <v>245</v>
      </c>
      <c r="O97" s="26" t="s">
        <v>264</v>
      </c>
      <c r="P97" s="36" t="s">
        <v>75</v>
      </c>
      <c r="Q97" t="str">
        <f t="shared" si="16"/>
        <v>6'5</v>
      </c>
    </row>
    <row r="98" spans="1:17">
      <c r="A98" s="1" t="str">
        <f t="shared" ref="A98:A105" si="17">K98</f>
        <v>LS</v>
      </c>
      <c r="B98" s="3" t="str">
        <f t="shared" ref="B98:B105" si="18">TRIM(MID($J98,FIND(", ",$J98,1)+1,100))&amp;" "&amp;LEFT($J98,FIND(",",$J98,1)-1)</f>
        <v>Sam Van Gieson</v>
      </c>
      <c r="C98" s="9">
        <f t="shared" ref="C98:C105" si="19">CONVERT(LEFT(Q98,FIND("'",Q98)-1),"ft","in")+SUBSTITUTE(RIGHT(Q98,LEN(Q98)-FIND("'",Q98)),"""","")</f>
        <v>70</v>
      </c>
      <c r="D98">
        <f t="shared" ref="D98:D105" si="20">N98</f>
        <v>185</v>
      </c>
      <c r="E98">
        <v>0.5</v>
      </c>
      <c r="F98">
        <f t="shared" ref="F98:F105" si="21">IF(E98&gt;=0.98,5,IF(E98&gt;=0.9,4,IF(E98&gt;=0.8,3,IF(E98="NA",2,2))))</f>
        <v>2</v>
      </c>
      <c r="I98" s="33">
        <v>53</v>
      </c>
      <c r="J98" s="22" t="s">
        <v>265</v>
      </c>
      <c r="K98" s="19" t="s">
        <v>153</v>
      </c>
      <c r="L98" s="19" t="s">
        <v>73</v>
      </c>
      <c r="M98" s="21">
        <v>43595</v>
      </c>
      <c r="N98" s="19">
        <v>185</v>
      </c>
      <c r="O98" s="22" t="s">
        <v>189</v>
      </c>
      <c r="P98" s="34" t="s">
        <v>75</v>
      </c>
      <c r="Q98" t="str">
        <f t="shared" si="16"/>
        <v>5'10</v>
      </c>
    </row>
    <row r="99" spans="1:17">
      <c r="A99" s="1" t="str">
        <f t="shared" si="17"/>
        <v>QB</v>
      </c>
      <c r="B99" s="3" t="str">
        <f t="shared" si="18"/>
        <v>Michael Wade</v>
      </c>
      <c r="C99" s="9">
        <f t="shared" si="19"/>
        <v>74</v>
      </c>
      <c r="D99">
        <f t="shared" si="20"/>
        <v>210</v>
      </c>
      <c r="E99">
        <f>VLOOKUP(B99,[1]Depth!$B$2:$E$89,4,FALSE)</f>
        <v>0.84789999999999999</v>
      </c>
      <c r="F99">
        <f t="shared" si="21"/>
        <v>3</v>
      </c>
      <c r="I99" s="35">
        <v>16</v>
      </c>
      <c r="J99" s="24" t="s">
        <v>266</v>
      </c>
      <c r="K99" s="23" t="s">
        <v>105</v>
      </c>
      <c r="L99" s="23" t="s">
        <v>87</v>
      </c>
      <c r="M99" s="25">
        <v>43618</v>
      </c>
      <c r="N99" s="23">
        <v>210</v>
      </c>
      <c r="O99" s="26" t="s">
        <v>189</v>
      </c>
      <c r="P99" s="36" t="s">
        <v>75</v>
      </c>
      <c r="Q99" t="str">
        <f t="shared" si="16"/>
        <v>6'2</v>
      </c>
    </row>
    <row r="100" spans="1:17" ht="36">
      <c r="A100" s="1" t="str">
        <f t="shared" si="17"/>
        <v>OT</v>
      </c>
      <c r="B100" s="3" t="str">
        <f t="shared" si="18"/>
        <v>Landon Walker</v>
      </c>
      <c r="C100" s="9">
        <f t="shared" si="19"/>
        <v>78</v>
      </c>
      <c r="D100">
        <f t="shared" si="20"/>
        <v>310</v>
      </c>
      <c r="E100">
        <f>VLOOKUP(B100,[1]Depth!$B$2:$E$89,4,FALSE)</f>
        <v>0.89239999999999997</v>
      </c>
      <c r="F100">
        <f t="shared" si="21"/>
        <v>3</v>
      </c>
      <c r="I100" s="33">
        <v>72</v>
      </c>
      <c r="J100" s="22" t="s">
        <v>267</v>
      </c>
      <c r="K100" s="19" t="s">
        <v>158</v>
      </c>
      <c r="L100" s="19" t="s">
        <v>81</v>
      </c>
      <c r="M100" s="21">
        <v>43622</v>
      </c>
      <c r="N100" s="19">
        <v>310</v>
      </c>
      <c r="O100" s="22" t="s">
        <v>268</v>
      </c>
      <c r="P100" s="34" t="s">
        <v>75</v>
      </c>
      <c r="Q100" t="str">
        <f t="shared" si="16"/>
        <v>6'6</v>
      </c>
    </row>
    <row r="101" spans="1:17" ht="24">
      <c r="A101" s="1" t="str">
        <f t="shared" si="17"/>
        <v>DT</v>
      </c>
      <c r="B101" s="3" t="str">
        <f t="shared" si="18"/>
        <v>Josh Watson</v>
      </c>
      <c r="C101" s="9">
        <f t="shared" si="19"/>
        <v>76</v>
      </c>
      <c r="D101">
        <f t="shared" si="20"/>
        <v>270</v>
      </c>
      <c r="E101">
        <v>0.89810000000000001</v>
      </c>
      <c r="F101">
        <f t="shared" si="21"/>
        <v>3</v>
      </c>
      <c r="I101" s="35">
        <v>91</v>
      </c>
      <c r="J101" s="26" t="s">
        <v>269</v>
      </c>
      <c r="K101" s="23" t="s">
        <v>124</v>
      </c>
      <c r="L101" s="23" t="s">
        <v>15</v>
      </c>
      <c r="M101" s="25">
        <v>43620</v>
      </c>
      <c r="N101" s="23">
        <v>270</v>
      </c>
      <c r="O101" s="26" t="s">
        <v>270</v>
      </c>
      <c r="P101" s="36" t="s">
        <v>75</v>
      </c>
      <c r="Q101" t="str">
        <f t="shared" si="16"/>
        <v>6'4</v>
      </c>
    </row>
    <row r="102" spans="1:17" ht="24">
      <c r="A102" s="1" t="str">
        <f t="shared" si="17"/>
        <v>OT</v>
      </c>
      <c r="B102" s="3" t="str">
        <f t="shared" si="18"/>
        <v>Reid Webster</v>
      </c>
      <c r="C102" s="9">
        <f t="shared" si="19"/>
        <v>76</v>
      </c>
      <c r="D102">
        <f t="shared" si="20"/>
        <v>290</v>
      </c>
      <c r="E102">
        <v>0.87329999999999997</v>
      </c>
      <c r="F102">
        <f t="shared" si="21"/>
        <v>3</v>
      </c>
      <c r="I102" s="33">
        <v>77</v>
      </c>
      <c r="J102" s="22" t="s">
        <v>271</v>
      </c>
      <c r="K102" s="19" t="s">
        <v>158</v>
      </c>
      <c r="L102" s="19" t="s">
        <v>15</v>
      </c>
      <c r="M102" s="21">
        <v>43620</v>
      </c>
      <c r="N102" s="19">
        <v>290</v>
      </c>
      <c r="O102" s="22" t="s">
        <v>272</v>
      </c>
      <c r="P102" s="34" t="s">
        <v>75</v>
      </c>
      <c r="Q102" t="str">
        <f t="shared" si="16"/>
        <v>6'4</v>
      </c>
    </row>
    <row r="103" spans="1:17">
      <c r="A103" s="1" t="str">
        <f t="shared" si="17"/>
        <v>LB</v>
      </c>
      <c r="B103" s="3" t="str">
        <f t="shared" si="18"/>
        <v>Jonathan Willard</v>
      </c>
      <c r="C103" s="9">
        <f t="shared" si="19"/>
        <v>74</v>
      </c>
      <c r="D103">
        <f t="shared" si="20"/>
        <v>220</v>
      </c>
      <c r="E103">
        <f>VLOOKUP(B103,[1]Depth!$B$2:$E$89,4,FALSE)</f>
        <v>0.5</v>
      </c>
      <c r="F103">
        <f t="shared" si="21"/>
        <v>2</v>
      </c>
      <c r="I103" s="35">
        <v>46</v>
      </c>
      <c r="J103" s="24" t="s">
        <v>273</v>
      </c>
      <c r="K103" s="23" t="s">
        <v>80</v>
      </c>
      <c r="L103" s="23" t="s">
        <v>73</v>
      </c>
      <c r="M103" s="25">
        <v>43618</v>
      </c>
      <c r="N103" s="23">
        <v>220</v>
      </c>
      <c r="O103" s="26" t="s">
        <v>274</v>
      </c>
      <c r="P103" s="36" t="s">
        <v>75</v>
      </c>
      <c r="Q103" t="str">
        <f t="shared" si="16"/>
        <v>6'2</v>
      </c>
    </row>
    <row r="104" spans="1:17">
      <c r="A104" s="1" t="str">
        <f t="shared" si="17"/>
        <v>DT</v>
      </c>
      <c r="B104" s="3" t="str">
        <f t="shared" si="18"/>
        <v>John Wright</v>
      </c>
      <c r="C104" s="9">
        <f t="shared" si="19"/>
        <v>74</v>
      </c>
      <c r="D104">
        <f t="shared" si="20"/>
        <v>255</v>
      </c>
      <c r="E104">
        <f>VLOOKUP(B104,[1]Depth!$B$2:$E$89,4,FALSE)</f>
        <v>0.5</v>
      </c>
      <c r="F104">
        <f t="shared" si="21"/>
        <v>2</v>
      </c>
      <c r="I104" s="33">
        <v>50</v>
      </c>
      <c r="J104" s="20" t="s">
        <v>275</v>
      </c>
      <c r="K104" s="19" t="s">
        <v>124</v>
      </c>
      <c r="L104" s="19" t="s">
        <v>87</v>
      </c>
      <c r="M104" s="21">
        <v>43618</v>
      </c>
      <c r="N104" s="19">
        <v>255</v>
      </c>
      <c r="O104" s="22" t="s">
        <v>156</v>
      </c>
      <c r="P104" s="34" t="s">
        <v>75</v>
      </c>
      <c r="Q104" t="str">
        <f t="shared" si="16"/>
        <v>6'2</v>
      </c>
    </row>
    <row r="105" spans="1:17" ht="24.75" thickBot="1">
      <c r="A105" s="1" t="str">
        <f t="shared" si="17"/>
        <v>P</v>
      </c>
      <c r="B105" s="3" t="str">
        <f t="shared" si="18"/>
        <v>Dawson Zimmerman</v>
      </c>
      <c r="C105" s="9">
        <f t="shared" si="19"/>
        <v>74</v>
      </c>
      <c r="D105">
        <f t="shared" si="20"/>
        <v>205</v>
      </c>
      <c r="E105">
        <f>VLOOKUP(B105,[1]Depth!$B$2:$E$89,4,FALSE)</f>
        <v>0.82079999999999997</v>
      </c>
      <c r="F105">
        <f t="shared" si="21"/>
        <v>3</v>
      </c>
      <c r="I105" s="37">
        <v>96</v>
      </c>
      <c r="J105" s="38" t="s">
        <v>276</v>
      </c>
      <c r="K105" s="39" t="s">
        <v>277</v>
      </c>
      <c r="L105" s="39" t="s">
        <v>81</v>
      </c>
      <c r="M105" s="40">
        <v>43618</v>
      </c>
      <c r="N105" s="39">
        <v>205</v>
      </c>
      <c r="O105" s="41" t="s">
        <v>278</v>
      </c>
      <c r="P105" s="42" t="s">
        <v>75</v>
      </c>
      <c r="Q105" t="str">
        <f t="shared" si="16"/>
        <v>6'2</v>
      </c>
    </row>
    <row r="106" spans="1:17">
      <c r="A106" s="1"/>
      <c r="B106" s="3"/>
      <c r="I106" s="5"/>
      <c r="J106" s="5"/>
      <c r="K106" s="5"/>
      <c r="L106" s="5"/>
      <c r="M106" s="6"/>
      <c r="N106" s="5"/>
      <c r="O106" s="5"/>
      <c r="P106" s="5"/>
    </row>
    <row r="107" spans="1:17">
      <c r="A107" s="1"/>
      <c r="B107" s="3"/>
      <c r="I107" s="5"/>
      <c r="J107" s="5"/>
      <c r="K107" s="5"/>
      <c r="L107" s="5"/>
      <c r="M107" s="6"/>
      <c r="N107" s="5"/>
      <c r="O107" s="5"/>
      <c r="P107" s="5"/>
    </row>
    <row r="108" spans="1:17">
      <c r="A108" s="1"/>
      <c r="B108" s="3"/>
      <c r="I108" s="5"/>
      <c r="J108" s="4"/>
      <c r="K108" s="5"/>
      <c r="L108" s="5"/>
      <c r="M108" s="6"/>
      <c r="N108" s="5"/>
      <c r="O108" s="5"/>
      <c r="P108" s="5"/>
    </row>
    <row r="109" spans="1:17">
      <c r="A109" s="1"/>
      <c r="B109" s="3"/>
      <c r="I109" s="5"/>
      <c r="J109" s="4"/>
      <c r="K109" s="5"/>
      <c r="L109" s="5"/>
      <c r="M109" s="6"/>
      <c r="N109" s="5"/>
      <c r="O109" s="5"/>
      <c r="P109" s="5"/>
    </row>
    <row r="110" spans="1:17">
      <c r="A110" s="1"/>
      <c r="B110" s="3"/>
      <c r="I110" s="5"/>
      <c r="J110" s="5"/>
      <c r="K110" s="5"/>
      <c r="L110" s="5"/>
      <c r="M110" s="6"/>
      <c r="N110" s="5"/>
      <c r="O110" s="5"/>
      <c r="P110" s="5"/>
    </row>
    <row r="111" spans="1:17">
      <c r="A111" s="1"/>
      <c r="B111" s="3"/>
      <c r="I111" s="5"/>
      <c r="J111" s="5"/>
      <c r="K111" s="5"/>
      <c r="L111" s="5"/>
      <c r="M111" s="6"/>
      <c r="N111" s="5"/>
      <c r="O111" s="5"/>
      <c r="P111" s="5"/>
    </row>
    <row r="112" spans="1:17">
      <c r="A112" s="1"/>
      <c r="B112" s="3"/>
      <c r="I112" s="5"/>
      <c r="J112" s="4"/>
      <c r="K112" s="5"/>
      <c r="L112" s="5"/>
      <c r="M112" s="6"/>
      <c r="N112" s="5"/>
      <c r="O112" s="5"/>
      <c r="P112" s="5"/>
    </row>
    <row r="123" spans="1:10" ht="30.95" customHeight="1">
      <c r="A123" s="18"/>
    </row>
    <row r="124" spans="1:10">
      <c r="A124" t="s">
        <v>59</v>
      </c>
      <c r="B124" t="s">
        <v>60</v>
      </c>
      <c r="C124" s="9" t="s">
        <v>61</v>
      </c>
      <c r="D124" s="9" t="s">
        <v>62</v>
      </c>
      <c r="E124" s="9" t="s">
        <v>63</v>
      </c>
      <c r="F124" s="9" t="s">
        <v>64</v>
      </c>
      <c r="G124" s="9" t="s">
        <v>67</v>
      </c>
      <c r="H124" s="9" t="s">
        <v>68</v>
      </c>
      <c r="I124" s="9" t="s">
        <v>69</v>
      </c>
      <c r="J124" s="9" t="s">
        <v>70</v>
      </c>
    </row>
    <row r="125" spans="1:10">
      <c r="A125">
        <v>1</v>
      </c>
      <c r="B125" t="s">
        <v>359</v>
      </c>
      <c r="C125" s="9">
        <v>35</v>
      </c>
      <c r="D125">
        <v>10</v>
      </c>
      <c r="E125" t="str">
        <f>IF(C125&gt;D125,"T","F")</f>
        <v>T</v>
      </c>
      <c r="F125" t="s">
        <v>65</v>
      </c>
      <c r="G125">
        <v>422</v>
      </c>
      <c r="H125">
        <v>462</v>
      </c>
      <c r="I125" t="s">
        <v>360</v>
      </c>
      <c r="J125" t="s">
        <v>360</v>
      </c>
    </row>
    <row r="126" spans="1:10">
      <c r="A126">
        <v>2</v>
      </c>
      <c r="B126" t="s">
        <v>361</v>
      </c>
      <c r="C126" s="9">
        <v>58</v>
      </c>
      <c r="D126">
        <v>21</v>
      </c>
      <c r="E126" t="str">
        <f t="shared" ref="E126:E137" si="22">IF(C126&gt;D126,"T","F")</f>
        <v>T</v>
      </c>
      <c r="F126" t="s">
        <v>65</v>
      </c>
      <c r="G126">
        <v>414</v>
      </c>
      <c r="H126">
        <v>279</v>
      </c>
      <c r="I126" t="s">
        <v>360</v>
      </c>
      <c r="J126" t="s">
        <v>360</v>
      </c>
    </row>
    <row r="127" spans="1:10">
      <c r="A127">
        <v>3</v>
      </c>
      <c r="B127" t="s">
        <v>362</v>
      </c>
      <c r="C127" s="9">
        <v>24</v>
      </c>
      <c r="D127">
        <v>27</v>
      </c>
      <c r="E127" t="str">
        <f t="shared" si="22"/>
        <v>F</v>
      </c>
      <c r="F127" t="s">
        <v>363</v>
      </c>
      <c r="G127">
        <v>424</v>
      </c>
      <c r="H127">
        <v>407</v>
      </c>
      <c r="I127" t="s">
        <v>360</v>
      </c>
      <c r="J127">
        <v>16</v>
      </c>
    </row>
    <row r="128" spans="1:10">
      <c r="A128">
        <v>4</v>
      </c>
      <c r="B128" t="s">
        <v>364</v>
      </c>
      <c r="C128" s="9">
        <v>21</v>
      </c>
      <c r="D128">
        <v>30</v>
      </c>
      <c r="E128" t="str">
        <f t="shared" si="22"/>
        <v>F</v>
      </c>
      <c r="F128" t="s">
        <v>65</v>
      </c>
      <c r="G128">
        <v>311</v>
      </c>
      <c r="H128">
        <v>376</v>
      </c>
      <c r="I128" t="s">
        <v>360</v>
      </c>
      <c r="J128">
        <v>16</v>
      </c>
    </row>
    <row r="129" spans="1:10">
      <c r="A129">
        <v>5</v>
      </c>
      <c r="B129" t="s">
        <v>365</v>
      </c>
      <c r="C129" s="9">
        <v>16</v>
      </c>
      <c r="D129">
        <v>21</v>
      </c>
      <c r="E129" t="str">
        <f t="shared" si="22"/>
        <v>F</v>
      </c>
      <c r="F129" t="s">
        <v>363</v>
      </c>
      <c r="G129">
        <v>305</v>
      </c>
      <c r="H129">
        <v>255</v>
      </c>
      <c r="I129" t="s">
        <v>360</v>
      </c>
      <c r="J129" t="s">
        <v>360</v>
      </c>
    </row>
    <row r="130" spans="1:10">
      <c r="A130">
        <v>6</v>
      </c>
      <c r="B130" t="s">
        <v>366</v>
      </c>
      <c r="C130" s="9">
        <v>31</v>
      </c>
      <c r="D130">
        <v>7</v>
      </c>
      <c r="E130" t="str">
        <f t="shared" si="22"/>
        <v>T</v>
      </c>
      <c r="F130" t="s">
        <v>65</v>
      </c>
      <c r="G130">
        <v>213</v>
      </c>
      <c r="H130">
        <v>350</v>
      </c>
      <c r="I130" t="s">
        <v>360</v>
      </c>
      <c r="J130" t="s">
        <v>360</v>
      </c>
    </row>
    <row r="131" spans="1:10">
      <c r="A131">
        <v>7</v>
      </c>
      <c r="B131" t="s">
        <v>367</v>
      </c>
      <c r="C131" s="9">
        <v>27</v>
      </c>
      <c r="D131">
        <v>13</v>
      </c>
      <c r="E131" t="str">
        <f t="shared" si="22"/>
        <v>T</v>
      </c>
      <c r="F131" t="s">
        <v>65</v>
      </c>
      <c r="G131">
        <v>403</v>
      </c>
      <c r="H131">
        <v>325</v>
      </c>
      <c r="I131" t="s">
        <v>360</v>
      </c>
      <c r="J131" t="s">
        <v>360</v>
      </c>
    </row>
    <row r="132" spans="1:10">
      <c r="A132">
        <v>8</v>
      </c>
      <c r="B132" t="s">
        <v>368</v>
      </c>
      <c r="C132" s="9">
        <v>10</v>
      </c>
      <c r="D132">
        <v>16</v>
      </c>
      <c r="E132" t="str">
        <f t="shared" si="22"/>
        <v>F</v>
      </c>
      <c r="F132" t="s">
        <v>363</v>
      </c>
      <c r="G132">
        <v>264</v>
      </c>
      <c r="H132">
        <v>305</v>
      </c>
      <c r="I132" t="s">
        <v>360</v>
      </c>
      <c r="J132" t="s">
        <v>360</v>
      </c>
    </row>
    <row r="133" spans="1:10">
      <c r="A133">
        <v>9</v>
      </c>
      <c r="B133" t="s">
        <v>369</v>
      </c>
      <c r="C133" s="9">
        <v>14</v>
      </c>
      <c r="D133">
        <v>13</v>
      </c>
      <c r="E133" t="str">
        <f t="shared" si="22"/>
        <v>T</v>
      </c>
      <c r="F133" t="s">
        <v>65</v>
      </c>
      <c r="G133">
        <v>260</v>
      </c>
      <c r="H133">
        <v>275</v>
      </c>
      <c r="I133" t="s">
        <v>360</v>
      </c>
      <c r="J133">
        <v>23</v>
      </c>
    </row>
    <row r="134" spans="1:10">
      <c r="A134">
        <v>10</v>
      </c>
      <c r="B134" t="s">
        <v>370</v>
      </c>
      <c r="C134" s="9">
        <v>13</v>
      </c>
      <c r="D134">
        <v>16</v>
      </c>
      <c r="E134" t="str">
        <f t="shared" si="22"/>
        <v>F</v>
      </c>
      <c r="F134" t="s">
        <v>363</v>
      </c>
      <c r="G134">
        <v>391</v>
      </c>
      <c r="H134">
        <v>307</v>
      </c>
      <c r="I134" t="s">
        <v>360</v>
      </c>
      <c r="J134" t="s">
        <v>360</v>
      </c>
    </row>
    <row r="135" spans="1:10">
      <c r="A135">
        <v>11</v>
      </c>
      <c r="B135" t="s">
        <v>371</v>
      </c>
      <c r="C135" s="9">
        <v>30</v>
      </c>
      <c r="D135">
        <v>10</v>
      </c>
      <c r="E135" t="str">
        <f t="shared" si="22"/>
        <v>T</v>
      </c>
      <c r="F135" t="s">
        <v>363</v>
      </c>
      <c r="G135">
        <v>413</v>
      </c>
      <c r="H135">
        <v>205</v>
      </c>
      <c r="I135" t="s">
        <v>360</v>
      </c>
      <c r="J135" t="s">
        <v>360</v>
      </c>
    </row>
    <row r="136" spans="1:10">
      <c r="A136">
        <v>12</v>
      </c>
      <c r="B136" t="s">
        <v>372</v>
      </c>
      <c r="C136" s="9">
        <v>7</v>
      </c>
      <c r="D136">
        <v>29</v>
      </c>
      <c r="E136" t="str">
        <f t="shared" si="22"/>
        <v>F</v>
      </c>
      <c r="F136" t="s">
        <v>65</v>
      </c>
      <c r="G136">
        <v>251</v>
      </c>
      <c r="H136">
        <v>322</v>
      </c>
      <c r="I136" t="s">
        <v>360</v>
      </c>
      <c r="J136">
        <v>18</v>
      </c>
    </row>
    <row r="137" spans="1:10">
      <c r="A137">
        <v>13</v>
      </c>
      <c r="B137" t="s">
        <v>373</v>
      </c>
      <c r="C137" s="9">
        <v>26</v>
      </c>
      <c r="D137">
        <v>31</v>
      </c>
      <c r="E137" t="str">
        <f t="shared" si="22"/>
        <v>F</v>
      </c>
      <c r="F137" t="s">
        <v>66</v>
      </c>
      <c r="G137">
        <v>296</v>
      </c>
      <c r="H137">
        <v>279</v>
      </c>
      <c r="I137" t="s">
        <v>360</v>
      </c>
      <c r="J137" t="s">
        <v>360</v>
      </c>
    </row>
  </sheetData>
  <autoFilter ref="A1:B112" xr:uid="{ADECBB2A-8D07-1249-B609-433619F79225}"/>
  <sortState xmlns:xlrd2="http://schemas.microsoft.com/office/spreadsheetml/2017/richdata2" ref="A2:F112">
    <sortCondition ref="B1:B91" customList="January,February,March,April,May,June,July,August,September,October,November,December"/>
  </sortState>
  <hyperlinks>
    <hyperlink ref="J2" r:id="rId1" display="http://www.cfbstats.com/2010/player/147/1015970/index.html" xr:uid="{70BC5A62-80D8-4461-91C0-0B2616035F18}"/>
    <hyperlink ref="J3" r:id="rId2" display="http://www.cfbstats.com/2010/player/147/1015969/index.html" xr:uid="{DDB680C1-2C3E-41D1-8417-248E4AD3F223}"/>
    <hyperlink ref="J4" r:id="rId3" display="http://www.cfbstats.com/2010/player/147/1015953/index.html" xr:uid="{8FB7CBB0-83C0-4AAE-9978-C84D9342E4E3}"/>
    <hyperlink ref="J6" r:id="rId4" display="http://www.cfbstats.com/2010/player/147/1000753/index.html" xr:uid="{AB4F4DAF-3728-43C4-BCE1-867C937B0D18}"/>
    <hyperlink ref="J7" r:id="rId5" display="http://www.cfbstats.com/2010/player/147/1030545/index.html" xr:uid="{6AEFF76D-87CD-418B-B0C1-AFF0B22749FA}"/>
    <hyperlink ref="J11" r:id="rId6" display="http://www.cfbstats.com/2010/player/147/1015951/index.html" xr:uid="{447529B2-DEC7-4599-B9E6-789C9572D634}"/>
    <hyperlink ref="J12" r:id="rId7" display="http://www.cfbstats.com/2010/player/147/1015972/index.html" xr:uid="{8CBE3C00-42A5-4E5E-9E17-F0DB4E5F4FAC}"/>
    <hyperlink ref="J13" r:id="rId8" display="http://www.cfbstats.com/2010/player/147/1023603/index.html" xr:uid="{0466CD90-81D5-448D-AD2E-1096313F9452}"/>
    <hyperlink ref="J14" r:id="rId9" display="http://www.cfbstats.com/2010/player/147/1008648/index.html" xr:uid="{62BB90D4-1B15-4FD3-B496-3F327529454C}"/>
    <hyperlink ref="J16" r:id="rId10" display="http://www.cfbstats.com/2010/player/147/1015950/index.html" xr:uid="{2CE8BE9E-F5D4-4B98-8629-A1F2A5286C22}"/>
    <hyperlink ref="J18" r:id="rId11" display="http://www.cfbstats.com/2010/player/147/1015966/index.html" xr:uid="{CFE5C14F-0F83-4FD1-A2FD-7EC833590521}"/>
    <hyperlink ref="J19" r:id="rId12" display="http://www.cfbstats.com/2010/player/147/1015954/index.html" xr:uid="{0B200FDF-ECFC-4523-B621-4DBD629F1574}"/>
    <hyperlink ref="J20" r:id="rId13" display="http://www.cfbstats.com/2010/player/147/1008665/index.html" xr:uid="{F00B059D-25FA-4A24-9376-5B598B32F16B}"/>
    <hyperlink ref="J22" r:id="rId14" display="http://www.cfbstats.com/2010/player/147/1031555/index.html" xr:uid="{9D61328A-3BFB-4D74-ADA1-2D3100AE2F5C}"/>
    <hyperlink ref="J23" r:id="rId15" display="http://www.cfbstats.com/2010/player/147/1008663/index.html" xr:uid="{8403080E-E5FB-4D7E-B17C-B8F01B589972}"/>
    <hyperlink ref="J24" r:id="rId16" display="http://www.cfbstats.com/2010/player/147/1023609/index.html" xr:uid="{76D0E8E6-2B33-49CA-B621-37763229F97B}"/>
    <hyperlink ref="J25" r:id="rId17" display="http://www.cfbstats.com/2010/player/147/1008661/index.html" xr:uid="{1FE5A402-751B-462D-A628-0ECFFC5DAE9D}"/>
    <hyperlink ref="J33" r:id="rId18" display="http://www.cfbstats.com/2010/player/147/1008644/index.html" xr:uid="{03C1E898-6C4C-45C8-BF93-05724D9E6038}"/>
    <hyperlink ref="J35" r:id="rId19" display="http://www.cfbstats.com/2010/player/147/1008642/index.html" xr:uid="{F74D64E5-6905-4328-B17F-0D124C3E122C}"/>
    <hyperlink ref="J36" r:id="rId20" display="http://www.cfbstats.com/2010/player/147/1015945/index.html" xr:uid="{85CF0921-719F-46F1-A22A-97341338671C}"/>
    <hyperlink ref="J41" r:id="rId21" display="http://www.cfbstats.com/2010/player/147/1015967/index.html" xr:uid="{C01DD07A-B860-429F-83C8-28317689BCD3}"/>
    <hyperlink ref="J44" r:id="rId22" display="http://www.cfbstats.com/2010/player/147/1008637/index.html" xr:uid="{DA31B201-5D56-4C6C-9EE6-73B27E3ED445}"/>
    <hyperlink ref="J45" r:id="rId23" display="http://www.cfbstats.com/2010/player/147/1023616/index.html" xr:uid="{23CDD08B-E561-4660-B8D4-DB3BD2BF9291}"/>
    <hyperlink ref="J46" r:id="rId24" display="http://www.cfbstats.com/2010/player/147/1000766/index.html" xr:uid="{C897C03D-A323-4DEC-8F5B-12CDF6C90778}"/>
    <hyperlink ref="J47" r:id="rId25" display="http://www.cfbstats.com/2010/player/147/1015947/index.html" xr:uid="{49E10008-A68F-48B2-9341-DE3A40B960E4}"/>
    <hyperlink ref="J48" r:id="rId26" display="http://www.cfbstats.com/2010/player/147/1015965/index.html" xr:uid="{FD8D222C-AAC6-4134-8303-08227F0C1651}"/>
    <hyperlink ref="J49" r:id="rId27" display="http://www.cfbstats.com/2010/player/147/1031560/index.html" xr:uid="{7C1D843C-29F2-489F-8A3B-7EC6B4E1539A}"/>
    <hyperlink ref="J51" r:id="rId28" display="http://www.cfbstats.com/2010/player/147/1023607/index.html" xr:uid="{746291F1-81BE-4CE8-B6A1-DE1D0042B22F}"/>
    <hyperlink ref="J52" r:id="rId29" display="http://www.cfbstats.com/2010/player/147/1015957/index.html" xr:uid="{317C18FE-59B7-4AF7-ADA6-E73C02C3E6D1}"/>
    <hyperlink ref="J53" r:id="rId30" display="http://www.cfbstats.com/2010/player/147/1031566/index.html" xr:uid="{F7546C04-5F38-4C99-AC69-7B77E8BF5960}"/>
    <hyperlink ref="J55" r:id="rId31" display="http://www.cfbstats.com/2010/player/147/1000747/index.html" xr:uid="{B654630C-BF2F-41BE-8083-5D8CC871FDCA}"/>
    <hyperlink ref="J56" r:id="rId32" display="http://www.cfbstats.com/2010/player/147/1008670/index.html" xr:uid="{ED2AC5AB-1E8C-42B0-954B-14203F4DDE6F}"/>
    <hyperlink ref="J57" r:id="rId33" display="http://www.cfbstats.com/2010/player/147/1031552/index.html" xr:uid="{6F4BE6E9-9B2E-4709-84A7-A6F654201C46}"/>
    <hyperlink ref="J59" r:id="rId34" display="http://www.cfbstats.com/2010/player/147/1015946/index.html" xr:uid="{A8B69CF2-05BA-4ADE-A374-DEA7D7F1AEAB}"/>
    <hyperlink ref="J60" r:id="rId35" display="http://www.cfbstats.com/2010/player/147/1031548/index.html" xr:uid="{251713F6-DA9D-4165-8DDF-ED5402EC8AD8}"/>
    <hyperlink ref="J62" r:id="rId36" display="http://www.cfbstats.com/2010/player/147/1015948/index.html" xr:uid="{D5BAEA71-5713-40F3-9441-E7E8D762A552}"/>
    <hyperlink ref="J63" r:id="rId37" display="http://www.cfbstats.com/2010/player/147/1000754/index.html" xr:uid="{5673A4E6-8BFB-4859-82AF-819B2ACB1D0D}"/>
    <hyperlink ref="J64" r:id="rId38" display="http://www.cfbstats.com/2010/player/147/1008646/index.html" xr:uid="{3F6F535F-4A74-40D7-910B-B9213E7D5834}"/>
    <hyperlink ref="J66" r:id="rId39" display="http://www.cfbstats.com/2010/player/147/1008641/index.html" xr:uid="{C27FE16C-2ADA-4414-84D7-F09A13330383}"/>
    <hyperlink ref="J67" r:id="rId40" display="http://www.cfbstats.com/2010/player/147/1023605/index.html" xr:uid="{FC6A4E19-2ABD-465C-B56B-05FAC0FD5C7A}"/>
    <hyperlink ref="J68" r:id="rId41" display="http://www.cfbstats.com/2010/player/147/1031544/index.html" xr:uid="{266C7AFC-B846-463E-BF0C-E69332C8CC07}"/>
    <hyperlink ref="J69" r:id="rId42" display="http://www.cfbstats.com/2010/player/147/1023611/index.html" xr:uid="{19ECD3F8-7FCB-42D5-A52E-A2D6545F3625}"/>
    <hyperlink ref="J70" r:id="rId43" display="http://www.cfbstats.com/2010/player/147/1023604/index.html" xr:uid="{3B28CD52-64CD-41C9-B05A-AF2A4F417C28}"/>
    <hyperlink ref="J72" r:id="rId44" display="http://www.cfbstats.com/2010/player/147/1008668/index.html" xr:uid="{11400A63-30F1-4468-A61B-8763165FF14F}"/>
    <hyperlink ref="J73" r:id="rId45" display="http://www.cfbstats.com/2010/player/147/1008667/index.html" xr:uid="{B4974DF8-B89A-47C9-9021-E7DF575AF5B3}"/>
    <hyperlink ref="J75" r:id="rId46" display="http://www.cfbstats.com/2010/player/147/1029892/index.html" xr:uid="{F1268A91-63F9-44F1-86FE-A2DAFC60A924}"/>
    <hyperlink ref="J76" r:id="rId47" display="http://www.cfbstats.com/2010/player/147/1031574/index.html" xr:uid="{9BFE969F-22BA-480F-A911-A58974F6345F}"/>
    <hyperlink ref="J77" r:id="rId48" display="http://www.cfbstats.com/2010/player/147/1015943/index.html" xr:uid="{34D52ADB-3AD7-4827-9E6D-6423E0C812A7}"/>
    <hyperlink ref="J82" r:id="rId49" display="http://www.cfbstats.com/2010/player/147/1015968/index.html" xr:uid="{846193D3-E300-430F-B067-D2A4125528D3}"/>
    <hyperlink ref="J83" r:id="rId50" display="http://www.cfbstats.com/2010/player/147/1031546/index.html" xr:uid="{8FA16263-2817-43D6-B85D-5115A429448C}"/>
    <hyperlink ref="J85" r:id="rId51" display="http://www.cfbstats.com/2010/player/147/1008639/index.html" xr:uid="{1915CC6A-A752-4C00-8182-335C037025B4}"/>
    <hyperlink ref="J86" r:id="rId52" display="http://www.cfbstats.com/2010/player/147/1023606/index.html" xr:uid="{656FC7F3-412D-432F-BD98-7C464CB60475}"/>
    <hyperlink ref="J87" r:id="rId53" display="http://www.cfbstats.com/2010/player/147/1023608/index.html" xr:uid="{D4916F23-19F7-4DF4-ADE1-0F0758ECC756}"/>
    <hyperlink ref="J89" r:id="rId54" display="http://www.cfbstats.com/2010/player/147/1015964/index.html" xr:uid="{6EF631F2-B2CA-40B0-9618-BC410D38C8AF}"/>
    <hyperlink ref="J90" r:id="rId55" display="http://www.cfbstats.com/2010/player/147/1023613/index.html" xr:uid="{9A9BDB32-46AB-454B-9B33-40CBE7969420}"/>
    <hyperlink ref="J95" r:id="rId56" display="http://www.cfbstats.com/2010/player/147/1015974/index.html" xr:uid="{10710341-C34C-4969-BE64-EFEAB9F7F7AA}"/>
    <hyperlink ref="J99" r:id="rId57" display="http://www.cfbstats.com/2010/player/147/1000745/index.html" xr:uid="{320DBA52-DE3C-4E84-80D5-A9D2000F60B7}"/>
    <hyperlink ref="J103" r:id="rId58" display="http://www.cfbstats.com/2010/player/147/1015955/index.html" xr:uid="{B05D73D8-0E37-47BD-9F9E-FFEAB1B06A8E}"/>
    <hyperlink ref="J104" r:id="rId59" display="http://www.cfbstats.com/2010/player/147/1008653/index.html" xr:uid="{32F42A5E-68EC-4090-BA30-D8B4978AE0B4}"/>
    <hyperlink ref="J105" r:id="rId60" display="http://www.cfbstats.com/2010/player/147/1015973/index.html" xr:uid="{F9F85DA5-A3D7-430F-9FD4-9FAE9A015E46}"/>
  </hyperlinks>
  <pageMargins left="0.7" right="0.7" top="0.75" bottom="0.75" header="0.3" footer="0.3"/>
  <pageSetup orientation="portrait" r:id="rId6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79C35-EA2B-4F53-9AFF-ECB9B969D675}">
  <dimension ref="A1:BR132"/>
  <sheetViews>
    <sheetView workbookViewId="0">
      <selection activeCell="BG2" sqref="BG2:BR6"/>
    </sheetView>
  </sheetViews>
  <sheetFormatPr defaultRowHeight="15.75"/>
  <sheetData>
    <row r="1" spans="1:70" ht="36">
      <c r="A1" s="14" t="s">
        <v>9</v>
      </c>
      <c r="O1" s="12" t="s">
        <v>49</v>
      </c>
      <c r="AA1" s="12" t="s">
        <v>48</v>
      </c>
      <c r="AP1" s="13" t="s">
        <v>50</v>
      </c>
      <c r="BG1" s="11" t="s">
        <v>353</v>
      </c>
    </row>
    <row r="2" spans="1:70">
      <c r="A2" t="s">
        <v>1</v>
      </c>
      <c r="B2" s="46" t="s">
        <v>2</v>
      </c>
      <c r="C2" s="46" t="s">
        <v>3</v>
      </c>
      <c r="D2" s="46" t="s">
        <v>4</v>
      </c>
      <c r="E2" s="46" t="s">
        <v>5</v>
      </c>
      <c r="F2" s="46" t="s">
        <v>6</v>
      </c>
      <c r="G2" s="46" t="s">
        <v>7</v>
      </c>
      <c r="H2" s="46" t="s">
        <v>0</v>
      </c>
      <c r="I2" s="46" t="s">
        <v>8</v>
      </c>
      <c r="J2" s="46" t="s">
        <v>46</v>
      </c>
      <c r="K2" s="46" t="s">
        <v>35</v>
      </c>
      <c r="L2" s="46" t="s">
        <v>33</v>
      </c>
      <c r="M2" s="46" t="s">
        <v>34</v>
      </c>
      <c r="O2" s="76"/>
      <c r="P2" s="76"/>
      <c r="Q2" s="76" t="s">
        <v>9</v>
      </c>
      <c r="R2" s="76"/>
      <c r="S2" s="76"/>
      <c r="T2" s="76"/>
      <c r="U2" s="76"/>
      <c r="V2" s="76"/>
      <c r="W2" s="76"/>
      <c r="X2" s="76"/>
      <c r="Y2" s="76"/>
      <c r="AA2" s="73"/>
      <c r="AB2" s="73"/>
      <c r="AC2" s="73" t="s">
        <v>26</v>
      </c>
      <c r="AD2" s="73"/>
      <c r="AE2" s="73"/>
      <c r="AF2" s="73"/>
      <c r="AG2" s="73" t="s">
        <v>27</v>
      </c>
      <c r="AH2" s="73"/>
      <c r="AI2" s="73"/>
      <c r="AJ2" s="73"/>
      <c r="AK2" s="73" t="s">
        <v>378</v>
      </c>
      <c r="AL2" s="73"/>
      <c r="AM2" s="73"/>
      <c r="AN2" s="73"/>
      <c r="AP2" s="73"/>
      <c r="AQ2" s="73"/>
      <c r="AR2" s="73" t="s">
        <v>382</v>
      </c>
      <c r="AS2" s="73"/>
      <c r="AT2" s="73"/>
      <c r="AU2" s="73"/>
      <c r="AV2" s="73"/>
      <c r="AW2" s="73" t="s">
        <v>383</v>
      </c>
      <c r="AX2" s="73"/>
      <c r="AY2" s="73"/>
      <c r="AZ2" s="73"/>
      <c r="BA2" s="73"/>
      <c r="BB2" s="73" t="s">
        <v>384</v>
      </c>
      <c r="BC2" s="73"/>
      <c r="BD2" s="73"/>
      <c r="BE2" s="73"/>
      <c r="BG2" s="73"/>
      <c r="BH2" s="73"/>
      <c r="BI2" s="73" t="s">
        <v>40</v>
      </c>
      <c r="BJ2" s="73"/>
      <c r="BK2" s="73"/>
      <c r="BL2" s="73"/>
      <c r="BM2" s="73"/>
      <c r="BN2" s="73"/>
      <c r="BO2" s="73"/>
      <c r="BP2" s="73" t="s">
        <v>389</v>
      </c>
      <c r="BQ2" s="73"/>
      <c r="BR2" s="73"/>
    </row>
    <row r="3" spans="1:70">
      <c r="A3" s="1" t="s">
        <v>105</v>
      </c>
      <c r="B3" s="46" t="s">
        <v>279</v>
      </c>
      <c r="C3" s="1" t="e">
        <f>VLOOKUP(B3,$O$4:$Y$11,3,FALSE)</f>
        <v>#N/A</v>
      </c>
      <c r="D3" s="1" t="e">
        <f>VLOOKUP(B3,$O$4:$Y$11,4,FALSE)</f>
        <v>#N/A</v>
      </c>
      <c r="E3" s="1" t="e">
        <f>VLOOKUP(B3,$O$4:$Y$11,5,FALSE)</f>
        <v>#N/A</v>
      </c>
      <c r="F3" s="1" t="e">
        <f>VLOOKUP(B3,$O$4:$Y$11,6,FALSE)</f>
        <v>#N/A</v>
      </c>
      <c r="G3" s="1" t="e">
        <f>VLOOKUP(B3,$O$4:$Y$11,7,FALSE)</f>
        <v>#N/A</v>
      </c>
      <c r="H3" s="1" t="e">
        <f>VLOOKUP(B3,$O$4:$Y$11,9,FALSE)</f>
        <v>#N/A</v>
      </c>
      <c r="I3" s="1" t="e">
        <f>VLOOKUP(B3,$O$4:$Y$11,10,FALSE)</f>
        <v>#N/A</v>
      </c>
      <c r="J3" s="1" t="e">
        <f>VLOOKUP(B3,$O$4:$Y$11,11,FALSE)</f>
        <v>#N/A</v>
      </c>
      <c r="K3" s="1">
        <f>VLOOKUP(B3,$AA$4:$AN$56,3,FALSE)</f>
        <v>2</v>
      </c>
      <c r="L3" s="1">
        <f>VLOOKUP(B3,$AA$4:$AN$56,4,FALSE)</f>
        <v>5</v>
      </c>
      <c r="M3" s="1">
        <f>VLOOKUP(B3,$AA$4:$AN$56,6,FALSE)</f>
        <v>0</v>
      </c>
      <c r="O3" s="87" t="s">
        <v>2</v>
      </c>
      <c r="P3" s="87" t="s">
        <v>374</v>
      </c>
      <c r="Q3" s="87" t="s">
        <v>3</v>
      </c>
      <c r="R3" s="87" t="s">
        <v>4</v>
      </c>
      <c r="S3" s="87" t="s">
        <v>5</v>
      </c>
      <c r="T3" s="87" t="s">
        <v>6</v>
      </c>
      <c r="U3" s="87" t="s">
        <v>7</v>
      </c>
      <c r="V3" s="87" t="s">
        <v>375</v>
      </c>
      <c r="W3" s="87" t="s">
        <v>0</v>
      </c>
      <c r="X3" s="87" t="s">
        <v>8</v>
      </c>
      <c r="Y3" s="87" t="s">
        <v>376</v>
      </c>
      <c r="AA3" s="56" t="s">
        <v>2</v>
      </c>
      <c r="AB3" s="56" t="s">
        <v>374</v>
      </c>
      <c r="AC3" s="56" t="s">
        <v>4</v>
      </c>
      <c r="AD3" s="56" t="s">
        <v>6</v>
      </c>
      <c r="AE3" s="56" t="s">
        <v>28</v>
      </c>
      <c r="AF3" s="56" t="s">
        <v>0</v>
      </c>
      <c r="AG3" s="56" t="s">
        <v>379</v>
      </c>
      <c r="AH3" s="56" t="s">
        <v>6</v>
      </c>
      <c r="AI3" s="56" t="s">
        <v>28</v>
      </c>
      <c r="AJ3" s="56" t="s">
        <v>0</v>
      </c>
      <c r="AK3" s="56" t="s">
        <v>380</v>
      </c>
      <c r="AL3" s="56" t="s">
        <v>6</v>
      </c>
      <c r="AM3" s="56" t="s">
        <v>28</v>
      </c>
      <c r="AN3" s="56" t="s">
        <v>0</v>
      </c>
      <c r="AP3" s="56" t="s">
        <v>2</v>
      </c>
      <c r="AQ3" s="56" t="s">
        <v>374</v>
      </c>
      <c r="AR3" s="56" t="s">
        <v>36</v>
      </c>
      <c r="AS3" s="56" t="s">
        <v>37</v>
      </c>
      <c r="AT3" s="56" t="s">
        <v>38</v>
      </c>
      <c r="AU3" s="56" t="s">
        <v>385</v>
      </c>
      <c r="AV3" s="56" t="s">
        <v>386</v>
      </c>
      <c r="AW3" s="56" t="s">
        <v>8</v>
      </c>
      <c r="AX3" s="56" t="s">
        <v>6</v>
      </c>
      <c r="AY3" s="56" t="s">
        <v>28</v>
      </c>
      <c r="AZ3" s="56" t="s">
        <v>0</v>
      </c>
      <c r="BA3" s="56" t="s">
        <v>387</v>
      </c>
      <c r="BB3" s="56" t="s">
        <v>15</v>
      </c>
      <c r="BC3" s="56" t="s">
        <v>6</v>
      </c>
      <c r="BD3" s="56" t="s">
        <v>0</v>
      </c>
      <c r="BE3" s="56" t="s">
        <v>39</v>
      </c>
      <c r="BG3" s="56" t="s">
        <v>2</v>
      </c>
      <c r="BH3" s="56" t="s">
        <v>374</v>
      </c>
      <c r="BI3" s="56" t="s">
        <v>41</v>
      </c>
      <c r="BJ3" s="56" t="s">
        <v>42</v>
      </c>
      <c r="BK3" s="56" t="s">
        <v>390</v>
      </c>
      <c r="BL3" s="56" t="s">
        <v>43</v>
      </c>
      <c r="BM3" s="56" t="s">
        <v>44</v>
      </c>
      <c r="BN3" s="56" t="s">
        <v>391</v>
      </c>
      <c r="BO3" s="56" t="s">
        <v>392</v>
      </c>
      <c r="BP3" s="56" t="s">
        <v>45</v>
      </c>
      <c r="BQ3" s="56" t="s">
        <v>6</v>
      </c>
      <c r="BR3" s="56" t="s">
        <v>28</v>
      </c>
    </row>
    <row r="4" spans="1:70" ht="45">
      <c r="A4" s="1" t="s">
        <v>105</v>
      </c>
      <c r="B4" s="46" t="s">
        <v>280</v>
      </c>
      <c r="C4" s="1" t="e">
        <f>VLOOKUP(B4,$O$4:$Y$11,3,FALSE)</f>
        <v>#N/A</v>
      </c>
      <c r="D4" s="1" t="e">
        <f>VLOOKUP(B4,$O$4:$Y$11,4,FALSE)</f>
        <v>#N/A</v>
      </c>
      <c r="E4" s="1" t="e">
        <f>VLOOKUP(B4,$O$4:$Y$11,5,FALSE)</f>
        <v>#N/A</v>
      </c>
      <c r="F4" s="1" t="e">
        <f>VLOOKUP(B4,$O$4:$Y$11,6,FALSE)</f>
        <v>#N/A</v>
      </c>
      <c r="G4" s="1" t="e">
        <f>VLOOKUP(B4,$O$4:$Y$11,7,FALSE)</f>
        <v>#N/A</v>
      </c>
      <c r="H4" s="1" t="e">
        <f>VLOOKUP(B4,$O$4:$Y$11,9,FALSE)</f>
        <v>#N/A</v>
      </c>
      <c r="I4" s="1" t="e">
        <f>VLOOKUP(B4,$O$4:$Y$11,10,FALSE)</f>
        <v>#N/A</v>
      </c>
      <c r="J4" s="1" t="e">
        <f>VLOOKUP(B4,$O$4:$Y$11,11,FALSE)</f>
        <v>#N/A</v>
      </c>
      <c r="K4" s="1" t="e">
        <f t="shared" ref="K4:K7" si="0">VLOOKUP(B4,$AA$4:$AN$56,3,FALSE)</f>
        <v>#N/A</v>
      </c>
      <c r="L4" s="1" t="e">
        <f t="shared" ref="L4:L7" si="1">VLOOKUP(B4,$AA$4:$AN$56,4,FALSE)</f>
        <v>#N/A</v>
      </c>
      <c r="M4" s="1" t="e">
        <f t="shared" ref="M4:M7" si="2">VLOOKUP(B4,$AA$4:$AN$56,6,FALSE)</f>
        <v>#N/A</v>
      </c>
      <c r="O4" s="87" t="s">
        <v>400</v>
      </c>
      <c r="P4" s="88" t="s">
        <v>401</v>
      </c>
      <c r="Q4" s="88">
        <v>22</v>
      </c>
      <c r="R4" s="88">
        <v>36</v>
      </c>
      <c r="S4" s="88">
        <v>61.1</v>
      </c>
      <c r="T4" s="88">
        <v>212</v>
      </c>
      <c r="U4" s="88">
        <v>5.9</v>
      </c>
      <c r="V4" s="88">
        <v>5.2</v>
      </c>
      <c r="W4" s="88">
        <v>1</v>
      </c>
      <c r="X4" s="88">
        <v>1</v>
      </c>
      <c r="Y4" s="88">
        <v>114.2</v>
      </c>
      <c r="AA4" s="56" t="s">
        <v>287</v>
      </c>
      <c r="AB4" s="10" t="s">
        <v>377</v>
      </c>
      <c r="AC4" s="10">
        <v>25</v>
      </c>
      <c r="AD4" s="10">
        <v>60</v>
      </c>
      <c r="AE4" s="10">
        <v>2.4</v>
      </c>
      <c r="AF4" s="10">
        <v>1</v>
      </c>
      <c r="AG4" s="10">
        <v>3</v>
      </c>
      <c r="AH4" s="10">
        <v>34</v>
      </c>
      <c r="AI4" s="10">
        <v>11.3</v>
      </c>
      <c r="AJ4" s="10">
        <v>0</v>
      </c>
      <c r="AK4" s="10">
        <v>28</v>
      </c>
      <c r="AL4" s="10">
        <v>94</v>
      </c>
      <c r="AM4" s="10">
        <v>3.4</v>
      </c>
      <c r="AN4" s="10">
        <v>1</v>
      </c>
      <c r="AP4" s="56" t="s">
        <v>322</v>
      </c>
      <c r="AQ4" s="10" t="s">
        <v>377</v>
      </c>
      <c r="AR4" s="10">
        <v>3</v>
      </c>
      <c r="AS4" s="10">
        <v>6</v>
      </c>
      <c r="AT4" s="10">
        <v>9</v>
      </c>
      <c r="AU4" s="10">
        <v>0.5</v>
      </c>
      <c r="AV4" s="10">
        <v>0</v>
      </c>
      <c r="AW4" s="10"/>
      <c r="AX4" s="10"/>
      <c r="AY4" s="10"/>
      <c r="AZ4" s="10"/>
      <c r="BA4" s="10"/>
      <c r="BB4" s="10"/>
      <c r="BC4" s="10"/>
      <c r="BD4" s="10"/>
      <c r="BE4" s="10"/>
      <c r="BG4" s="56" t="s">
        <v>351</v>
      </c>
      <c r="BH4" s="10" t="s">
        <v>377</v>
      </c>
      <c r="BI4" s="10">
        <v>1</v>
      </c>
      <c r="BJ4" s="10">
        <v>1</v>
      </c>
      <c r="BK4" s="10">
        <v>100</v>
      </c>
      <c r="BL4" s="10">
        <v>0</v>
      </c>
      <c r="BM4" s="10">
        <v>2</v>
      </c>
      <c r="BN4" s="10">
        <v>0</v>
      </c>
      <c r="BO4" s="10">
        <v>1</v>
      </c>
      <c r="BP4" s="10"/>
      <c r="BQ4" s="10"/>
      <c r="BR4" s="10"/>
    </row>
    <row r="5" spans="1:70" ht="30">
      <c r="A5" s="1" t="s">
        <v>105</v>
      </c>
      <c r="B5" s="46" t="s">
        <v>281</v>
      </c>
      <c r="C5" s="1" t="e">
        <f>VLOOKUP(B5,$O$4:$Y$11,3,FALSE)</f>
        <v>#N/A</v>
      </c>
      <c r="D5" s="1" t="e">
        <f>VLOOKUP(B5,$O$4:$Y$11,4,FALSE)</f>
        <v>#N/A</v>
      </c>
      <c r="E5" s="1" t="e">
        <f>VLOOKUP(B5,$O$4:$Y$11,5,FALSE)</f>
        <v>#N/A</v>
      </c>
      <c r="F5" s="1" t="e">
        <f>VLOOKUP(B5,$O$4:$Y$11,6,FALSE)</f>
        <v>#N/A</v>
      </c>
      <c r="G5" s="1" t="e">
        <f>VLOOKUP(B5,$O$4:$Y$11,7,FALSE)</f>
        <v>#N/A</v>
      </c>
      <c r="H5" s="1" t="e">
        <f>VLOOKUP(B5,$O$4:$Y$11,9,FALSE)</f>
        <v>#N/A</v>
      </c>
      <c r="I5" s="1" t="e">
        <f>VLOOKUP(B5,$O$4:$Y$11,10,FALSE)</f>
        <v>#N/A</v>
      </c>
      <c r="J5" s="1" t="e">
        <f>VLOOKUP(B5,$O$4:$Y$11,11,FALSE)</f>
        <v>#N/A</v>
      </c>
      <c r="K5" s="1" t="e">
        <f t="shared" si="0"/>
        <v>#N/A</v>
      </c>
      <c r="L5" s="1" t="e">
        <f t="shared" si="1"/>
        <v>#N/A</v>
      </c>
      <c r="M5" s="1" t="e">
        <f t="shared" si="2"/>
        <v>#N/A</v>
      </c>
      <c r="O5" s="87" t="s">
        <v>282</v>
      </c>
      <c r="P5" s="88" t="s">
        <v>377</v>
      </c>
      <c r="Q5" s="88">
        <v>20</v>
      </c>
      <c r="R5" s="88">
        <v>29</v>
      </c>
      <c r="S5" s="88">
        <v>69</v>
      </c>
      <c r="T5" s="88">
        <v>214</v>
      </c>
      <c r="U5" s="88">
        <v>7.4</v>
      </c>
      <c r="V5" s="88">
        <v>6.5</v>
      </c>
      <c r="W5" s="88">
        <v>1</v>
      </c>
      <c r="X5" s="88">
        <v>1</v>
      </c>
      <c r="Y5" s="88">
        <v>135.4</v>
      </c>
      <c r="AA5" s="56" t="s">
        <v>282</v>
      </c>
      <c r="AB5" s="10" t="s">
        <v>377</v>
      </c>
      <c r="AC5" s="10">
        <v>7</v>
      </c>
      <c r="AD5" s="10">
        <v>-21</v>
      </c>
      <c r="AE5" s="10">
        <v>-3</v>
      </c>
      <c r="AF5" s="10">
        <v>0</v>
      </c>
      <c r="AG5" s="10"/>
      <c r="AH5" s="10"/>
      <c r="AI5" s="10"/>
      <c r="AJ5" s="10"/>
      <c r="AK5" s="10">
        <v>7</v>
      </c>
      <c r="AL5" s="10">
        <v>-21</v>
      </c>
      <c r="AM5" s="10">
        <v>-3</v>
      </c>
      <c r="AN5" s="10">
        <v>0</v>
      </c>
      <c r="AP5" s="56" t="s">
        <v>331</v>
      </c>
      <c r="AQ5" s="10" t="s">
        <v>377</v>
      </c>
      <c r="AR5" s="10">
        <v>2</v>
      </c>
      <c r="AS5" s="10">
        <v>6</v>
      </c>
      <c r="AT5" s="10">
        <v>8</v>
      </c>
      <c r="AU5" s="10">
        <v>0</v>
      </c>
      <c r="AV5" s="10">
        <v>0</v>
      </c>
      <c r="AW5" s="10"/>
      <c r="AX5" s="10"/>
      <c r="AY5" s="10"/>
      <c r="AZ5" s="10"/>
      <c r="BA5" s="10"/>
      <c r="BB5" s="10"/>
      <c r="BC5" s="10"/>
      <c r="BD5" s="10"/>
      <c r="BE5" s="10"/>
      <c r="BG5" s="56" t="s">
        <v>350</v>
      </c>
      <c r="BH5" s="10" t="s">
        <v>377</v>
      </c>
      <c r="BI5" s="10">
        <v>1</v>
      </c>
      <c r="BJ5" s="10">
        <v>1</v>
      </c>
      <c r="BK5" s="10">
        <v>100</v>
      </c>
      <c r="BL5" s="10">
        <v>0</v>
      </c>
      <c r="BM5" s="10">
        <v>0</v>
      </c>
      <c r="BN5" s="10"/>
      <c r="BO5" s="10">
        <v>1</v>
      </c>
      <c r="BP5" s="10"/>
      <c r="BQ5" s="10"/>
      <c r="BR5" s="10"/>
    </row>
    <row r="6" spans="1:70" ht="45">
      <c r="A6" s="1" t="s">
        <v>105</v>
      </c>
      <c r="B6" s="46" t="s">
        <v>282</v>
      </c>
      <c r="C6" s="1">
        <f>VLOOKUP(B6,$O$4:$Y$11,3,FALSE)</f>
        <v>20</v>
      </c>
      <c r="D6" s="1">
        <f>VLOOKUP(B6,$O$4:$Y$11,4,FALSE)</f>
        <v>29</v>
      </c>
      <c r="E6" s="1">
        <f>VLOOKUP(B6,$O$4:$Y$11,5,FALSE)</f>
        <v>69</v>
      </c>
      <c r="F6" s="1">
        <f>VLOOKUP(B6,$O$4:$Y$11,6,FALSE)</f>
        <v>214</v>
      </c>
      <c r="G6" s="1">
        <f>VLOOKUP(B6,$O$4:$Y$11,7,FALSE)</f>
        <v>7.4</v>
      </c>
      <c r="H6" s="1">
        <f>VLOOKUP(B6,$O$4:$Y$11,9,FALSE)</f>
        <v>1</v>
      </c>
      <c r="I6" s="1">
        <f>VLOOKUP(B6,$O$4:$Y$11,10,FALSE)</f>
        <v>1</v>
      </c>
      <c r="J6" s="1">
        <f>VLOOKUP(B6,$O$4:$Y$11,11,FALSE)</f>
        <v>135.4</v>
      </c>
      <c r="K6" s="1">
        <f t="shared" si="0"/>
        <v>7</v>
      </c>
      <c r="L6" s="1">
        <f t="shared" si="1"/>
        <v>-21</v>
      </c>
      <c r="M6" s="1">
        <f t="shared" si="2"/>
        <v>0</v>
      </c>
      <c r="O6" s="87" t="s">
        <v>301</v>
      </c>
      <c r="P6" s="88" t="s">
        <v>377</v>
      </c>
      <c r="Q6" s="88">
        <v>0</v>
      </c>
      <c r="R6" s="88">
        <v>1</v>
      </c>
      <c r="S6" s="88">
        <v>0</v>
      </c>
      <c r="T6" s="88">
        <v>0</v>
      </c>
      <c r="U6" s="88">
        <v>0</v>
      </c>
      <c r="V6" s="88">
        <v>0</v>
      </c>
      <c r="W6" s="88">
        <v>0</v>
      </c>
      <c r="X6" s="88">
        <v>0</v>
      </c>
      <c r="Y6" s="88">
        <v>0</v>
      </c>
      <c r="AA6" s="56" t="s">
        <v>289</v>
      </c>
      <c r="AB6" s="10" t="s">
        <v>377</v>
      </c>
      <c r="AC6" s="10">
        <v>3</v>
      </c>
      <c r="AD6" s="10">
        <v>5</v>
      </c>
      <c r="AE6" s="10">
        <v>1.7</v>
      </c>
      <c r="AF6" s="10">
        <v>0</v>
      </c>
      <c r="AG6" s="10"/>
      <c r="AH6" s="10"/>
      <c r="AI6" s="10"/>
      <c r="AJ6" s="10"/>
      <c r="AK6" s="10">
        <v>3</v>
      </c>
      <c r="AL6" s="10">
        <v>5</v>
      </c>
      <c r="AM6" s="10">
        <v>1.7</v>
      </c>
      <c r="AN6" s="10">
        <v>0</v>
      </c>
      <c r="AP6" s="56" t="s">
        <v>318</v>
      </c>
      <c r="AQ6" s="10" t="s">
        <v>377</v>
      </c>
      <c r="AR6" s="10">
        <v>3</v>
      </c>
      <c r="AS6" s="10">
        <v>3</v>
      </c>
      <c r="AT6" s="10">
        <v>6</v>
      </c>
      <c r="AU6" s="10">
        <v>1</v>
      </c>
      <c r="AV6" s="10">
        <v>0</v>
      </c>
      <c r="AW6" s="10"/>
      <c r="AX6" s="10"/>
      <c r="AY6" s="10"/>
      <c r="AZ6" s="10"/>
      <c r="BA6" s="10"/>
      <c r="BB6" s="10"/>
      <c r="BC6" s="10"/>
      <c r="BD6" s="10"/>
      <c r="BE6" s="10"/>
      <c r="BG6" s="56" t="s">
        <v>352</v>
      </c>
      <c r="BH6" s="10" t="s">
        <v>377</v>
      </c>
      <c r="BI6" s="10"/>
      <c r="BJ6" s="10"/>
      <c r="BK6" s="10"/>
      <c r="BL6" s="10"/>
      <c r="BM6" s="10"/>
      <c r="BN6" s="10"/>
      <c r="BO6" s="10"/>
      <c r="BP6" s="10">
        <v>4</v>
      </c>
      <c r="BQ6" s="10">
        <v>147</v>
      </c>
      <c r="BR6" s="10">
        <v>36.799999999999997</v>
      </c>
    </row>
    <row r="7" spans="1:70" ht="30">
      <c r="A7" s="1" t="s">
        <v>105</v>
      </c>
      <c r="B7" s="46" t="s">
        <v>283</v>
      </c>
      <c r="C7" s="1" t="e">
        <f>VLOOKUP(B7,$O$4:$Y$11,3,FALSE)</f>
        <v>#N/A</v>
      </c>
      <c r="D7" s="1" t="e">
        <f>VLOOKUP(B7,$O$4:$Y$11,4,FALSE)</f>
        <v>#N/A</v>
      </c>
      <c r="E7" s="1" t="e">
        <f>VLOOKUP(B7,$O$4:$Y$11,5,FALSE)</f>
        <v>#N/A</v>
      </c>
      <c r="F7" s="1" t="e">
        <f>VLOOKUP(B7,$O$4:$Y$11,6,FALSE)</f>
        <v>#N/A</v>
      </c>
      <c r="G7" s="1" t="e">
        <f>VLOOKUP(B7,$O$4:$Y$11,7,FALSE)</f>
        <v>#N/A</v>
      </c>
      <c r="H7" s="1" t="e">
        <f>VLOOKUP(B7,$O$4:$Y$11,9,FALSE)</f>
        <v>#N/A</v>
      </c>
      <c r="I7" s="1" t="e">
        <f>VLOOKUP(B7,$O$4:$Y$11,10,FALSE)</f>
        <v>#N/A</v>
      </c>
      <c r="J7" s="1" t="e">
        <f>VLOOKUP(B7,$O$4:$Y$11,11,FALSE)</f>
        <v>#N/A</v>
      </c>
      <c r="K7" s="1" t="e">
        <f t="shared" si="0"/>
        <v>#N/A</v>
      </c>
      <c r="L7" s="1" t="e">
        <f t="shared" si="1"/>
        <v>#N/A</v>
      </c>
      <c r="M7" s="1" t="e">
        <f t="shared" si="2"/>
        <v>#N/A</v>
      </c>
      <c r="AA7" s="56" t="s">
        <v>279</v>
      </c>
      <c r="AB7" s="10" t="s">
        <v>377</v>
      </c>
      <c r="AC7" s="10">
        <v>2</v>
      </c>
      <c r="AD7" s="10">
        <v>5</v>
      </c>
      <c r="AE7" s="10">
        <v>2.5</v>
      </c>
      <c r="AF7" s="10">
        <v>0</v>
      </c>
      <c r="AG7" s="10"/>
      <c r="AH7" s="10"/>
      <c r="AI7" s="10"/>
      <c r="AJ7" s="10"/>
      <c r="AK7" s="10">
        <v>2</v>
      </c>
      <c r="AL7" s="10">
        <v>5</v>
      </c>
      <c r="AM7" s="10">
        <v>2.5</v>
      </c>
      <c r="AN7" s="10">
        <v>0</v>
      </c>
      <c r="AP7" s="56" t="s">
        <v>320</v>
      </c>
      <c r="AQ7" s="10" t="s">
        <v>377</v>
      </c>
      <c r="AR7" s="10">
        <v>2</v>
      </c>
      <c r="AS7" s="10">
        <v>4</v>
      </c>
      <c r="AT7" s="10">
        <v>6</v>
      </c>
      <c r="AU7" s="10">
        <v>0</v>
      </c>
      <c r="AV7" s="10">
        <v>0</v>
      </c>
      <c r="AW7" s="10"/>
      <c r="AX7" s="10"/>
      <c r="AY7" s="10"/>
      <c r="AZ7" s="10"/>
      <c r="BA7" s="10">
        <v>1</v>
      </c>
      <c r="BB7" s="10"/>
      <c r="BC7" s="10"/>
      <c r="BD7" s="10"/>
      <c r="BE7" s="10"/>
    </row>
    <row r="8" spans="1:70" ht="30">
      <c r="A8" s="1"/>
      <c r="B8" s="46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AA8" s="56" t="s">
        <v>302</v>
      </c>
      <c r="AB8" s="10" t="s">
        <v>377</v>
      </c>
      <c r="AC8" s="10">
        <v>1</v>
      </c>
      <c r="AD8" s="10">
        <v>3</v>
      </c>
      <c r="AE8" s="10">
        <v>3</v>
      </c>
      <c r="AF8" s="10">
        <v>0</v>
      </c>
      <c r="AG8" s="10">
        <v>3</v>
      </c>
      <c r="AH8" s="10">
        <v>33</v>
      </c>
      <c r="AI8" s="10">
        <v>11</v>
      </c>
      <c r="AJ8" s="10">
        <v>0</v>
      </c>
      <c r="AK8" s="10">
        <v>4</v>
      </c>
      <c r="AL8" s="10">
        <v>36</v>
      </c>
      <c r="AM8" s="10">
        <v>9</v>
      </c>
      <c r="AN8" s="10">
        <v>0</v>
      </c>
      <c r="AP8" s="56" t="s">
        <v>324</v>
      </c>
      <c r="AQ8" s="10" t="s">
        <v>377</v>
      </c>
      <c r="AR8" s="10">
        <v>3</v>
      </c>
      <c r="AS8" s="10">
        <v>2</v>
      </c>
      <c r="AT8" s="10">
        <v>5</v>
      </c>
      <c r="AU8" s="10">
        <v>1.5</v>
      </c>
      <c r="AV8" s="10">
        <v>0</v>
      </c>
      <c r="AW8" s="10"/>
      <c r="AX8" s="10"/>
      <c r="AY8" s="10"/>
      <c r="AZ8" s="10"/>
      <c r="BA8" s="10"/>
      <c r="BB8" s="10"/>
      <c r="BC8" s="10"/>
      <c r="BD8" s="10"/>
      <c r="BE8" s="10"/>
    </row>
    <row r="9" spans="1:70" ht="30">
      <c r="A9" s="1"/>
      <c r="B9" s="46"/>
      <c r="P9" s="46"/>
      <c r="Q9" s="1"/>
      <c r="R9" s="1"/>
      <c r="S9" s="1"/>
      <c r="T9" s="1"/>
      <c r="U9" s="1"/>
      <c r="V9" s="1"/>
      <c r="W9" s="1"/>
      <c r="X9" s="1"/>
      <c r="AA9" s="56" t="s">
        <v>301</v>
      </c>
      <c r="AB9" s="10" t="s">
        <v>377</v>
      </c>
      <c r="AC9" s="10"/>
      <c r="AD9" s="10"/>
      <c r="AE9" s="10"/>
      <c r="AF9" s="10"/>
      <c r="AG9" s="10">
        <v>6</v>
      </c>
      <c r="AH9" s="10">
        <v>47</v>
      </c>
      <c r="AI9" s="10">
        <v>7.8</v>
      </c>
      <c r="AJ9" s="10">
        <v>0</v>
      </c>
      <c r="AK9" s="10">
        <v>6</v>
      </c>
      <c r="AL9" s="10">
        <v>47</v>
      </c>
      <c r="AM9" s="10">
        <v>7.8</v>
      </c>
      <c r="AN9" s="10">
        <v>0</v>
      </c>
      <c r="AP9" s="56" t="s">
        <v>306</v>
      </c>
      <c r="AQ9" s="10" t="s">
        <v>377</v>
      </c>
      <c r="AR9" s="10">
        <v>3</v>
      </c>
      <c r="AS9" s="10">
        <v>1</v>
      </c>
      <c r="AT9" s="10">
        <v>4</v>
      </c>
      <c r="AU9" s="10">
        <v>2</v>
      </c>
      <c r="AV9" s="10">
        <v>2</v>
      </c>
      <c r="AW9" s="10"/>
      <c r="AX9" s="10"/>
      <c r="AY9" s="10"/>
      <c r="AZ9" s="10"/>
      <c r="BA9" s="10"/>
      <c r="BB9" s="10"/>
      <c r="BC9" s="10"/>
      <c r="BD9" s="10"/>
      <c r="BE9" s="10"/>
    </row>
    <row r="10" spans="1:70" ht="63">
      <c r="A10" s="17" t="s">
        <v>26</v>
      </c>
      <c r="B10" s="46"/>
      <c r="O10" s="12"/>
      <c r="P10" s="46"/>
      <c r="Q10" s="1"/>
      <c r="R10" s="1"/>
      <c r="S10" s="1"/>
      <c r="T10" s="1"/>
      <c r="U10" s="1"/>
      <c r="V10" s="1"/>
      <c r="W10" s="1"/>
      <c r="X10" s="1"/>
      <c r="AA10" s="56" t="s">
        <v>381</v>
      </c>
      <c r="AB10" s="10" t="s">
        <v>377</v>
      </c>
      <c r="AC10" s="10"/>
      <c r="AD10" s="10"/>
      <c r="AE10" s="10"/>
      <c r="AF10" s="10"/>
      <c r="AG10" s="10">
        <v>5</v>
      </c>
      <c r="AH10" s="10">
        <v>80</v>
      </c>
      <c r="AI10" s="10">
        <v>16</v>
      </c>
      <c r="AJ10" s="10">
        <v>1</v>
      </c>
      <c r="AK10" s="10">
        <v>5</v>
      </c>
      <c r="AL10" s="10">
        <v>80</v>
      </c>
      <c r="AM10" s="10">
        <v>16</v>
      </c>
      <c r="AN10" s="10">
        <v>1</v>
      </c>
      <c r="AP10" s="56" t="s">
        <v>307</v>
      </c>
      <c r="AQ10" s="10" t="s">
        <v>377</v>
      </c>
      <c r="AR10" s="10">
        <v>3</v>
      </c>
      <c r="AS10" s="10">
        <v>1</v>
      </c>
      <c r="AT10" s="10">
        <v>4</v>
      </c>
      <c r="AU10" s="10">
        <v>1</v>
      </c>
      <c r="AV10" s="10">
        <v>1</v>
      </c>
      <c r="AW10" s="10"/>
      <c r="AX10" s="10"/>
      <c r="AY10" s="10"/>
      <c r="AZ10" s="10"/>
      <c r="BA10" s="10"/>
      <c r="BB10" s="10"/>
      <c r="BC10" s="10"/>
      <c r="BD10" s="10"/>
      <c r="BE10" s="10"/>
    </row>
    <row r="11" spans="1:70" ht="30">
      <c r="A11" s="10" t="s">
        <v>1</v>
      </c>
      <c r="B11" s="46" t="s">
        <v>2</v>
      </c>
      <c r="C11" t="s">
        <v>29</v>
      </c>
      <c r="D11" t="s">
        <v>6</v>
      </c>
      <c r="E11" t="s">
        <v>28</v>
      </c>
      <c r="F11" t="s">
        <v>0</v>
      </c>
      <c r="G11" t="s">
        <v>30</v>
      </c>
      <c r="H11" t="s">
        <v>32</v>
      </c>
      <c r="I11" t="s">
        <v>31</v>
      </c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56" t="s">
        <v>354</v>
      </c>
      <c r="AB11" s="10" t="s">
        <v>377</v>
      </c>
      <c r="AC11" s="10"/>
      <c r="AD11" s="10"/>
      <c r="AE11" s="10"/>
      <c r="AF11" s="10"/>
      <c r="AG11" s="10">
        <v>2</v>
      </c>
      <c r="AH11" s="10">
        <v>13</v>
      </c>
      <c r="AI11" s="10">
        <v>6.5</v>
      </c>
      <c r="AJ11" s="10">
        <v>0</v>
      </c>
      <c r="AK11" s="10">
        <v>2</v>
      </c>
      <c r="AL11" s="10">
        <v>13</v>
      </c>
      <c r="AM11" s="10">
        <v>6.5</v>
      </c>
      <c r="AN11" s="10">
        <v>0</v>
      </c>
      <c r="AP11" s="56" t="s">
        <v>309</v>
      </c>
      <c r="AQ11" s="10" t="s">
        <v>377</v>
      </c>
      <c r="AR11" s="10">
        <v>2</v>
      </c>
      <c r="AS11" s="10">
        <v>2</v>
      </c>
      <c r="AT11" s="10">
        <v>4</v>
      </c>
      <c r="AU11" s="10">
        <v>0</v>
      </c>
      <c r="AV11" s="10">
        <v>0</v>
      </c>
      <c r="AW11" s="10"/>
      <c r="AX11" s="10"/>
      <c r="AY11" s="10"/>
      <c r="AZ11" s="10"/>
      <c r="BA11" s="10">
        <v>3</v>
      </c>
      <c r="BB11" s="10"/>
      <c r="BC11" s="10"/>
      <c r="BD11" s="10"/>
      <c r="BE11" s="10"/>
    </row>
    <row r="12" spans="1:70" ht="45">
      <c r="A12" s="1" t="s">
        <v>90</v>
      </c>
      <c r="B12" s="46" t="s">
        <v>284</v>
      </c>
      <c r="C12" t="e">
        <f t="shared" ref="C12:C17" si="3">VLOOKUP(B12,$AA$4:$AN$36,3,FALSE)</f>
        <v>#N/A</v>
      </c>
      <c r="D12" t="e">
        <f t="shared" ref="D12:D17" si="4">VLOOKUP(B12,$AA$4:$AN$36,4,FALSE)</f>
        <v>#N/A</v>
      </c>
      <c r="E12" t="e">
        <f t="shared" ref="E12:E17" si="5">VLOOKUP(B12,$AA$4:$AN$36,5,FALSE)</f>
        <v>#N/A</v>
      </c>
      <c r="F12" t="e">
        <f t="shared" ref="F12:F17" si="6">VLOOKUP(B12,$AA$4:$AN$36,6,FALSE)</f>
        <v>#N/A</v>
      </c>
      <c r="G12" t="e">
        <f t="shared" ref="G12:G17" si="7">VLOOKUP(B12,$AA$4:$AN$36,7,FALSE)</f>
        <v>#N/A</v>
      </c>
      <c r="H12" t="e">
        <f t="shared" ref="H12:H17" si="8">VLOOKUP(B12,$AA$4:$AN$36,8,FALSE)</f>
        <v>#N/A</v>
      </c>
      <c r="I12" t="e">
        <f t="shared" ref="I12:I17" si="9">VLOOKUP(B12,$AA$4:$AN$36,10,FALSE)</f>
        <v>#N/A</v>
      </c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56" t="s">
        <v>298</v>
      </c>
      <c r="AB12" s="10" t="s">
        <v>377</v>
      </c>
      <c r="AC12" s="10"/>
      <c r="AD12" s="10"/>
      <c r="AE12" s="10"/>
      <c r="AF12" s="10"/>
      <c r="AG12" s="10">
        <v>1</v>
      </c>
      <c r="AH12" s="10">
        <v>7</v>
      </c>
      <c r="AI12" s="10">
        <v>7</v>
      </c>
      <c r="AJ12" s="10">
        <v>0</v>
      </c>
      <c r="AK12" s="10">
        <v>1</v>
      </c>
      <c r="AL12" s="10">
        <v>7</v>
      </c>
      <c r="AM12" s="10">
        <v>7</v>
      </c>
      <c r="AN12" s="10">
        <v>0</v>
      </c>
      <c r="AP12" s="56" t="s">
        <v>340</v>
      </c>
      <c r="AQ12" s="10" t="s">
        <v>377</v>
      </c>
      <c r="AR12" s="10">
        <v>2</v>
      </c>
      <c r="AS12" s="10">
        <v>2</v>
      </c>
      <c r="AT12" s="10">
        <v>4</v>
      </c>
      <c r="AU12" s="10">
        <v>1</v>
      </c>
      <c r="AV12" s="10">
        <v>0</v>
      </c>
      <c r="AW12" s="10"/>
      <c r="AX12" s="10"/>
      <c r="AY12" s="10"/>
      <c r="AZ12" s="10"/>
      <c r="BA12" s="10">
        <v>1</v>
      </c>
      <c r="BB12" s="10"/>
      <c r="BC12" s="10"/>
      <c r="BD12" s="10"/>
      <c r="BE12" s="10"/>
    </row>
    <row r="13" spans="1:70" ht="30">
      <c r="A13" s="1" t="s">
        <v>90</v>
      </c>
      <c r="B13" s="46" t="s">
        <v>285</v>
      </c>
      <c r="C13" t="e">
        <f t="shared" si="3"/>
        <v>#N/A</v>
      </c>
      <c r="D13" t="e">
        <f t="shared" si="4"/>
        <v>#N/A</v>
      </c>
      <c r="E13" t="e">
        <f t="shared" si="5"/>
        <v>#N/A</v>
      </c>
      <c r="F13" t="e">
        <f t="shared" si="6"/>
        <v>#N/A</v>
      </c>
      <c r="G13" t="e">
        <f t="shared" si="7"/>
        <v>#N/A</v>
      </c>
      <c r="H13" t="e">
        <f t="shared" si="8"/>
        <v>#N/A</v>
      </c>
      <c r="I13" t="e">
        <f t="shared" si="9"/>
        <v>#N/A</v>
      </c>
      <c r="O13" s="46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P13" s="56" t="s">
        <v>388</v>
      </c>
      <c r="AQ13" s="10" t="s">
        <v>377</v>
      </c>
      <c r="AR13" s="10">
        <v>2</v>
      </c>
      <c r="AS13" s="10">
        <v>1</v>
      </c>
      <c r="AT13" s="10">
        <v>3</v>
      </c>
      <c r="AU13" s="10">
        <v>0</v>
      </c>
      <c r="AV13" s="10">
        <v>0</v>
      </c>
      <c r="AW13" s="10">
        <v>1</v>
      </c>
      <c r="AX13" s="10">
        <v>0</v>
      </c>
      <c r="AY13" s="10">
        <v>0</v>
      </c>
      <c r="AZ13" s="10">
        <v>0</v>
      </c>
      <c r="BA13" s="10">
        <v>1</v>
      </c>
      <c r="BB13" s="10"/>
      <c r="BC13" s="10"/>
      <c r="BD13" s="10"/>
      <c r="BE13" s="10"/>
    </row>
    <row r="14" spans="1:70" ht="30">
      <c r="A14" s="1" t="s">
        <v>90</v>
      </c>
      <c r="B14" s="46" t="s">
        <v>286</v>
      </c>
      <c r="C14" t="e">
        <f t="shared" si="3"/>
        <v>#N/A</v>
      </c>
      <c r="D14" t="e">
        <f t="shared" si="4"/>
        <v>#N/A</v>
      </c>
      <c r="E14" t="e">
        <f t="shared" si="5"/>
        <v>#N/A</v>
      </c>
      <c r="F14" t="e">
        <f t="shared" si="6"/>
        <v>#N/A</v>
      </c>
      <c r="G14" t="e">
        <f t="shared" si="7"/>
        <v>#N/A</v>
      </c>
      <c r="H14" t="e">
        <f t="shared" si="8"/>
        <v>#N/A</v>
      </c>
      <c r="I14" t="e">
        <f t="shared" si="9"/>
        <v>#N/A</v>
      </c>
      <c r="O14" s="46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P14" s="56" t="s">
        <v>334</v>
      </c>
      <c r="AQ14" s="10" t="s">
        <v>377</v>
      </c>
      <c r="AR14" s="10">
        <v>2</v>
      </c>
      <c r="AS14" s="10">
        <v>1</v>
      </c>
      <c r="AT14" s="10">
        <v>3</v>
      </c>
      <c r="AU14" s="10">
        <v>2</v>
      </c>
      <c r="AV14" s="10">
        <v>1</v>
      </c>
      <c r="AW14" s="10"/>
      <c r="AX14" s="10"/>
      <c r="AY14" s="10"/>
      <c r="AZ14" s="10"/>
      <c r="BA14" s="10"/>
      <c r="BB14" s="10"/>
      <c r="BC14" s="10"/>
      <c r="BD14" s="10"/>
      <c r="BE14" s="10"/>
    </row>
    <row r="15" spans="1:70" ht="30">
      <c r="A15" s="1" t="s">
        <v>90</v>
      </c>
      <c r="B15" s="46" t="s">
        <v>287</v>
      </c>
      <c r="C15">
        <f t="shared" si="3"/>
        <v>25</v>
      </c>
      <c r="D15">
        <f t="shared" si="4"/>
        <v>60</v>
      </c>
      <c r="E15">
        <f t="shared" si="5"/>
        <v>2.4</v>
      </c>
      <c r="F15">
        <f t="shared" si="6"/>
        <v>1</v>
      </c>
      <c r="G15">
        <f t="shared" si="7"/>
        <v>3</v>
      </c>
      <c r="H15">
        <f t="shared" si="8"/>
        <v>34</v>
      </c>
      <c r="I15">
        <f t="shared" si="9"/>
        <v>0</v>
      </c>
      <c r="O15" s="46"/>
      <c r="P15" s="1"/>
      <c r="Q15" s="1"/>
      <c r="R15" s="1"/>
      <c r="S15" s="1"/>
      <c r="T15" s="1"/>
      <c r="U15" s="10"/>
      <c r="V15" s="10"/>
      <c r="W15" s="10"/>
      <c r="X15" s="10"/>
      <c r="Y15" s="1"/>
      <c r="Z15" s="1"/>
      <c r="AA15" s="1"/>
      <c r="AB15" s="1"/>
      <c r="AP15" s="56" t="s">
        <v>345</v>
      </c>
      <c r="AQ15" s="10" t="s">
        <v>377</v>
      </c>
      <c r="AR15" s="10">
        <v>2</v>
      </c>
      <c r="AS15" s="10">
        <v>1</v>
      </c>
      <c r="AT15" s="10">
        <v>3</v>
      </c>
      <c r="AU15" s="10">
        <v>1</v>
      </c>
      <c r="AV15" s="10">
        <v>0</v>
      </c>
      <c r="AW15" s="10"/>
      <c r="AX15" s="10"/>
      <c r="AY15" s="10"/>
      <c r="AZ15" s="10"/>
      <c r="BA15" s="10"/>
      <c r="BB15" s="10"/>
      <c r="BC15" s="10"/>
      <c r="BD15" s="10"/>
      <c r="BE15" s="10"/>
    </row>
    <row r="16" spans="1:70" ht="30">
      <c r="A16" s="1" t="s">
        <v>90</v>
      </c>
      <c r="B16" s="46" t="s">
        <v>288</v>
      </c>
      <c r="C16" t="e">
        <f t="shared" si="3"/>
        <v>#N/A</v>
      </c>
      <c r="D16" t="e">
        <f t="shared" si="4"/>
        <v>#N/A</v>
      </c>
      <c r="E16" t="e">
        <f t="shared" si="5"/>
        <v>#N/A</v>
      </c>
      <c r="F16" t="e">
        <f t="shared" si="6"/>
        <v>#N/A</v>
      </c>
      <c r="G16" t="e">
        <f t="shared" si="7"/>
        <v>#N/A</v>
      </c>
      <c r="H16" t="e">
        <f t="shared" si="8"/>
        <v>#N/A</v>
      </c>
      <c r="I16" t="e">
        <f t="shared" si="9"/>
        <v>#N/A</v>
      </c>
      <c r="O16" s="46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P16" s="56" t="s">
        <v>314</v>
      </c>
      <c r="AQ16" s="10" t="s">
        <v>377</v>
      </c>
      <c r="AR16" s="10">
        <v>1</v>
      </c>
      <c r="AS16" s="10">
        <v>1</v>
      </c>
      <c r="AT16" s="10">
        <v>2</v>
      </c>
      <c r="AU16" s="10">
        <v>0</v>
      </c>
      <c r="AV16" s="10">
        <v>0</v>
      </c>
      <c r="AW16" s="10"/>
      <c r="AX16" s="10"/>
      <c r="AY16" s="10"/>
      <c r="AZ16" s="10"/>
      <c r="BA16" s="10"/>
      <c r="BB16" s="10"/>
      <c r="BC16" s="10"/>
      <c r="BD16" s="10"/>
      <c r="BE16" s="10"/>
    </row>
    <row r="17" spans="1:57" ht="30">
      <c r="A17" s="1" t="s">
        <v>90</v>
      </c>
      <c r="B17" s="46" t="s">
        <v>289</v>
      </c>
      <c r="C17">
        <f t="shared" si="3"/>
        <v>3</v>
      </c>
      <c r="D17">
        <f t="shared" si="4"/>
        <v>5</v>
      </c>
      <c r="E17">
        <f t="shared" si="5"/>
        <v>1.7</v>
      </c>
      <c r="F17">
        <f t="shared" si="6"/>
        <v>0</v>
      </c>
      <c r="G17">
        <f t="shared" si="7"/>
        <v>0</v>
      </c>
      <c r="H17">
        <f t="shared" si="8"/>
        <v>0</v>
      </c>
      <c r="I17">
        <f t="shared" si="9"/>
        <v>0</v>
      </c>
      <c r="O17" s="46"/>
      <c r="P17" s="1"/>
      <c r="Q17" s="1"/>
      <c r="R17" s="1"/>
      <c r="S17" s="1"/>
      <c r="T17" s="1"/>
      <c r="U17" s="10"/>
      <c r="V17" s="10"/>
      <c r="W17" s="10"/>
      <c r="X17" s="10"/>
      <c r="Y17" s="1"/>
      <c r="Z17" s="1"/>
      <c r="AA17" s="1"/>
      <c r="AB17" s="1"/>
      <c r="AP17" s="56" t="s">
        <v>319</v>
      </c>
      <c r="AQ17" s="10" t="s">
        <v>377</v>
      </c>
      <c r="AR17" s="10">
        <v>1</v>
      </c>
      <c r="AS17" s="10">
        <v>1</v>
      </c>
      <c r="AT17" s="10">
        <v>2</v>
      </c>
      <c r="AU17" s="10">
        <v>0</v>
      </c>
      <c r="AV17" s="10">
        <v>0</v>
      </c>
      <c r="AW17" s="10"/>
      <c r="AX17" s="10"/>
      <c r="AY17" s="10"/>
      <c r="AZ17" s="10"/>
      <c r="BA17" s="10"/>
      <c r="BB17" s="10"/>
      <c r="BC17" s="10"/>
      <c r="BD17" s="10"/>
      <c r="BE17" s="10"/>
    </row>
    <row r="18" spans="1:57" ht="30">
      <c r="A18" s="1"/>
      <c r="B18" s="46"/>
      <c r="O18" s="46"/>
      <c r="P18" s="1"/>
      <c r="Q18" s="10"/>
      <c r="R18" s="10"/>
      <c r="S18" s="10"/>
      <c r="T18" s="10"/>
      <c r="U18" s="1"/>
      <c r="V18" s="1"/>
      <c r="W18" s="1"/>
      <c r="X18" s="1"/>
      <c r="Y18" s="1"/>
      <c r="Z18" s="1"/>
      <c r="AA18" s="1"/>
      <c r="AB18" s="1"/>
      <c r="AP18" s="56" t="s">
        <v>333</v>
      </c>
      <c r="AQ18" s="10" t="s">
        <v>377</v>
      </c>
      <c r="AR18" s="10">
        <v>0</v>
      </c>
      <c r="AS18" s="10">
        <v>2</v>
      </c>
      <c r="AT18" s="10">
        <v>2</v>
      </c>
      <c r="AU18" s="10">
        <v>0</v>
      </c>
      <c r="AV18" s="10">
        <v>0</v>
      </c>
      <c r="AW18" s="10"/>
      <c r="AX18" s="10"/>
      <c r="AY18" s="10"/>
      <c r="AZ18" s="10"/>
      <c r="BA18" s="10"/>
      <c r="BB18" s="10"/>
      <c r="BC18" s="10"/>
      <c r="BD18" s="10"/>
      <c r="BE18" s="10"/>
    </row>
    <row r="19" spans="1:57" ht="30">
      <c r="A19" s="1"/>
      <c r="B19" s="46"/>
      <c r="O19" s="46"/>
      <c r="P19" s="1"/>
      <c r="Q19" s="10"/>
      <c r="R19" s="10"/>
      <c r="S19" s="10"/>
      <c r="T19" s="10"/>
      <c r="U19" s="1"/>
      <c r="V19" s="1"/>
      <c r="W19" s="1"/>
      <c r="X19" s="1"/>
      <c r="Y19" s="1"/>
      <c r="Z19" s="1"/>
      <c r="AA19" s="1"/>
      <c r="AB19" s="1"/>
      <c r="AP19" s="56" t="s">
        <v>330</v>
      </c>
      <c r="AQ19" s="10" t="s">
        <v>377</v>
      </c>
      <c r="AR19" s="10">
        <v>1</v>
      </c>
      <c r="AS19" s="10">
        <v>0</v>
      </c>
      <c r="AT19" s="10">
        <v>1</v>
      </c>
      <c r="AU19" s="10">
        <v>0</v>
      </c>
      <c r="AV19" s="10">
        <v>0</v>
      </c>
      <c r="AW19" s="10"/>
      <c r="AX19" s="10"/>
      <c r="AY19" s="10"/>
      <c r="AZ19" s="10"/>
      <c r="BA19" s="10">
        <v>1</v>
      </c>
      <c r="BB19" s="10"/>
      <c r="BC19" s="10"/>
      <c r="BD19" s="10"/>
      <c r="BE19" s="10"/>
    </row>
    <row r="20" spans="1:57" ht="30">
      <c r="A20" s="1"/>
      <c r="B20" s="46"/>
      <c r="O20" s="46"/>
      <c r="P20" s="1"/>
      <c r="Q20" s="10"/>
      <c r="R20" s="10"/>
      <c r="S20" s="10"/>
      <c r="T20" s="10"/>
      <c r="U20" s="1"/>
      <c r="V20" s="1"/>
      <c r="W20" s="1"/>
      <c r="X20" s="1"/>
      <c r="Y20" s="1"/>
      <c r="Z20" s="1"/>
      <c r="AA20" s="1"/>
      <c r="AB20" s="1"/>
      <c r="AP20" s="56" t="s">
        <v>341</v>
      </c>
      <c r="AQ20" s="10" t="s">
        <v>377</v>
      </c>
      <c r="AR20" s="10">
        <v>0</v>
      </c>
      <c r="AS20" s="10">
        <v>1</v>
      </c>
      <c r="AT20" s="10">
        <v>1</v>
      </c>
      <c r="AU20" s="10">
        <v>0</v>
      </c>
      <c r="AV20" s="10">
        <v>0</v>
      </c>
      <c r="AW20" s="10"/>
      <c r="AX20" s="10"/>
      <c r="AY20" s="10"/>
      <c r="AZ20" s="10"/>
      <c r="BA20" s="10"/>
      <c r="BB20" s="10"/>
      <c r="BC20" s="10"/>
      <c r="BD20" s="10"/>
      <c r="BE20" s="10"/>
    </row>
    <row r="21" spans="1:57" ht="30">
      <c r="A21" s="1"/>
      <c r="B21" s="46"/>
      <c r="O21" s="46"/>
      <c r="P21" s="1"/>
      <c r="Q21" s="10"/>
      <c r="R21" s="10"/>
      <c r="S21" s="10"/>
      <c r="T21" s="10"/>
      <c r="U21" s="1"/>
      <c r="V21" s="1"/>
      <c r="W21" s="1"/>
      <c r="X21" s="1"/>
      <c r="Y21" s="1"/>
      <c r="Z21" s="1"/>
      <c r="AA21" s="1"/>
      <c r="AB21" s="1"/>
      <c r="AP21" s="56" t="s">
        <v>347</v>
      </c>
      <c r="AQ21" s="10" t="s">
        <v>377</v>
      </c>
      <c r="AR21" s="10">
        <v>0</v>
      </c>
      <c r="AS21" s="10">
        <v>1</v>
      </c>
      <c r="AT21" s="10">
        <v>1</v>
      </c>
      <c r="AU21" s="10">
        <v>0</v>
      </c>
      <c r="AV21" s="10">
        <v>0</v>
      </c>
      <c r="AW21" s="10"/>
      <c r="AX21" s="10"/>
      <c r="AY21" s="10"/>
      <c r="AZ21" s="10"/>
      <c r="BA21" s="10"/>
      <c r="BB21" s="10"/>
      <c r="BC21" s="10"/>
      <c r="BD21" s="10"/>
      <c r="BE21" s="10"/>
    </row>
    <row r="22" spans="1:57" ht="52.5">
      <c r="A22" s="16" t="s">
        <v>27</v>
      </c>
      <c r="B22" s="46"/>
      <c r="AP22" s="46"/>
      <c r="AQ22" s="1"/>
      <c r="AR22" s="1"/>
      <c r="AS22" s="1"/>
      <c r="AT22" s="1"/>
      <c r="AU22" s="1"/>
      <c r="AV22" s="1"/>
      <c r="AW22" s="10"/>
      <c r="AX22" s="10"/>
      <c r="AY22" s="10"/>
      <c r="AZ22" s="10"/>
      <c r="BA22" s="10"/>
      <c r="BB22" s="10"/>
      <c r="BC22" s="10"/>
      <c r="BD22" s="10"/>
      <c r="BE22" s="10"/>
    </row>
    <row r="23" spans="1:57">
      <c r="A23" s="1" t="s">
        <v>1</v>
      </c>
      <c r="B23" s="46" t="s">
        <v>2</v>
      </c>
      <c r="C23" t="s">
        <v>30</v>
      </c>
      <c r="D23" t="s">
        <v>6</v>
      </c>
      <c r="E23" t="s">
        <v>28</v>
      </c>
      <c r="F23" t="s">
        <v>0</v>
      </c>
      <c r="AP23" s="46"/>
      <c r="AQ23" s="1"/>
      <c r="AR23" s="1"/>
      <c r="AS23" s="1"/>
      <c r="AT23" s="1"/>
      <c r="AU23" s="1"/>
      <c r="AV23" s="1"/>
      <c r="AW23" s="10"/>
      <c r="AX23" s="10"/>
      <c r="AY23" s="10"/>
      <c r="AZ23" s="10"/>
      <c r="BA23" s="10"/>
      <c r="BB23" s="10"/>
      <c r="BC23" s="10"/>
      <c r="BD23" s="10"/>
      <c r="BE23" s="10"/>
    </row>
    <row r="24" spans="1:57" ht="25.5">
      <c r="A24" s="1" t="s">
        <v>84</v>
      </c>
      <c r="B24" s="46" t="s">
        <v>290</v>
      </c>
      <c r="C24" t="e">
        <f t="shared" ref="C24:C40" si="10">VLOOKUP(B24,$AA$4:$AN$36,7,FALSE)</f>
        <v>#N/A</v>
      </c>
      <c r="D24" t="e">
        <f t="shared" ref="D24:D40" si="11">VLOOKUP(B24,$AA$4:$AN$36,8,FALSE)</f>
        <v>#N/A</v>
      </c>
      <c r="E24" t="e">
        <f t="shared" ref="E24:E40" si="12">VLOOKUP(B24,$AA$4:$AN$36,9,FALSE)</f>
        <v>#N/A</v>
      </c>
      <c r="F24" t="e">
        <f t="shared" ref="F24:F40" si="13">VLOOKUP(B24,$AA$4:$AN$36,10,FALSE)</f>
        <v>#N/A</v>
      </c>
      <c r="AP24" s="46"/>
      <c r="AQ24" s="1"/>
      <c r="AR24" s="1"/>
      <c r="AS24" s="1"/>
      <c r="AT24" s="1"/>
      <c r="AU24" s="1"/>
      <c r="AV24" s="1"/>
      <c r="AW24" s="10"/>
      <c r="AX24" s="10"/>
      <c r="AY24" s="10"/>
      <c r="AZ24" s="10"/>
      <c r="BA24" s="10"/>
      <c r="BB24" s="10"/>
      <c r="BC24" s="10"/>
      <c r="BD24" s="10"/>
      <c r="BE24" s="10"/>
    </row>
    <row r="25" spans="1:57" ht="25.5">
      <c r="A25" s="1" t="s">
        <v>84</v>
      </c>
      <c r="B25" s="46" t="s">
        <v>291</v>
      </c>
      <c r="C25" t="e">
        <f t="shared" si="10"/>
        <v>#N/A</v>
      </c>
      <c r="D25" t="e">
        <f t="shared" si="11"/>
        <v>#N/A</v>
      </c>
      <c r="E25" t="e">
        <f t="shared" si="12"/>
        <v>#N/A</v>
      </c>
      <c r="F25" t="e">
        <f t="shared" si="13"/>
        <v>#N/A</v>
      </c>
      <c r="AP25" s="46"/>
      <c r="AQ25" s="1"/>
      <c r="AR25" s="1"/>
      <c r="AS25" s="1"/>
      <c r="AT25" s="1"/>
      <c r="AU25" s="1"/>
      <c r="AV25" s="1"/>
      <c r="AW25" s="10"/>
      <c r="AX25" s="10"/>
      <c r="AY25" s="10"/>
      <c r="AZ25" s="10"/>
      <c r="BA25" s="10"/>
      <c r="BB25" s="10"/>
      <c r="BC25" s="10"/>
      <c r="BD25" s="10"/>
      <c r="BE25" s="10"/>
    </row>
    <row r="26" spans="1:57" ht="25.5">
      <c r="A26" s="1" t="s">
        <v>84</v>
      </c>
      <c r="B26" s="46" t="s">
        <v>292</v>
      </c>
      <c r="C26" t="e">
        <f t="shared" si="10"/>
        <v>#N/A</v>
      </c>
      <c r="D26" t="e">
        <f t="shared" si="11"/>
        <v>#N/A</v>
      </c>
      <c r="E26" t="e">
        <f t="shared" si="12"/>
        <v>#N/A</v>
      </c>
      <c r="F26" t="e">
        <f t="shared" si="13"/>
        <v>#N/A</v>
      </c>
      <c r="AP26" s="46"/>
      <c r="AQ26" s="1"/>
      <c r="AR26" s="1"/>
      <c r="AS26" s="1"/>
      <c r="AT26" s="1"/>
      <c r="AU26" s="1"/>
      <c r="AV26" s="1"/>
      <c r="AW26" s="10"/>
      <c r="AX26" s="10"/>
      <c r="AY26" s="10"/>
      <c r="AZ26" s="10"/>
      <c r="BA26" s="10"/>
      <c r="BB26" s="10"/>
      <c r="BC26" s="10"/>
      <c r="BD26" s="10"/>
      <c r="BE26" s="10"/>
    </row>
    <row r="27" spans="1:57" ht="25.5">
      <c r="A27" s="1" t="s">
        <v>84</v>
      </c>
      <c r="B27" s="46" t="s">
        <v>293</v>
      </c>
      <c r="C27" t="e">
        <f t="shared" si="10"/>
        <v>#N/A</v>
      </c>
      <c r="D27" t="e">
        <f t="shared" si="11"/>
        <v>#N/A</v>
      </c>
      <c r="E27" t="e">
        <f t="shared" si="12"/>
        <v>#N/A</v>
      </c>
      <c r="F27" t="e">
        <f t="shared" si="13"/>
        <v>#N/A</v>
      </c>
    </row>
    <row r="28" spans="1:57">
      <c r="A28" s="1" t="s">
        <v>84</v>
      </c>
      <c r="B28" s="46" t="s">
        <v>294</v>
      </c>
      <c r="C28" t="e">
        <f t="shared" si="10"/>
        <v>#N/A</v>
      </c>
      <c r="D28" t="e">
        <f t="shared" si="11"/>
        <v>#N/A</v>
      </c>
      <c r="E28" t="e">
        <f t="shared" si="12"/>
        <v>#N/A</v>
      </c>
      <c r="F28" t="e">
        <f t="shared" si="13"/>
        <v>#N/A</v>
      </c>
    </row>
    <row r="29" spans="1:57" ht="25.5">
      <c r="A29" s="1" t="s">
        <v>84</v>
      </c>
      <c r="B29" s="46" t="s">
        <v>295</v>
      </c>
      <c r="C29" t="e">
        <f t="shared" si="10"/>
        <v>#N/A</v>
      </c>
      <c r="D29" t="e">
        <f t="shared" si="11"/>
        <v>#N/A</v>
      </c>
      <c r="E29" t="e">
        <f t="shared" si="12"/>
        <v>#N/A</v>
      </c>
      <c r="F29" t="e">
        <f t="shared" si="13"/>
        <v>#N/A</v>
      </c>
    </row>
    <row r="30" spans="1:57">
      <c r="A30" s="1" t="s">
        <v>84</v>
      </c>
      <c r="B30" s="46" t="s">
        <v>296</v>
      </c>
      <c r="C30" t="e">
        <f t="shared" si="10"/>
        <v>#N/A</v>
      </c>
      <c r="D30" t="e">
        <f t="shared" si="11"/>
        <v>#N/A</v>
      </c>
      <c r="E30" t="e">
        <f t="shared" si="12"/>
        <v>#N/A</v>
      </c>
      <c r="F30" t="e">
        <f t="shared" si="13"/>
        <v>#N/A</v>
      </c>
    </row>
    <row r="31" spans="1:57" ht="25.5">
      <c r="A31" s="1" t="s">
        <v>84</v>
      </c>
      <c r="B31" s="46" t="s">
        <v>297</v>
      </c>
      <c r="C31" t="e">
        <f t="shared" si="10"/>
        <v>#N/A</v>
      </c>
      <c r="D31" t="e">
        <f t="shared" si="11"/>
        <v>#N/A</v>
      </c>
      <c r="E31" t="e">
        <f t="shared" si="12"/>
        <v>#N/A</v>
      </c>
      <c r="F31" t="e">
        <f t="shared" si="13"/>
        <v>#N/A</v>
      </c>
    </row>
    <row r="32" spans="1:57" ht="25.5">
      <c r="A32" s="1" t="s">
        <v>84</v>
      </c>
      <c r="B32" s="46" t="s">
        <v>298</v>
      </c>
      <c r="C32">
        <f t="shared" si="10"/>
        <v>1</v>
      </c>
      <c r="D32">
        <f t="shared" si="11"/>
        <v>7</v>
      </c>
      <c r="E32">
        <f t="shared" si="12"/>
        <v>7</v>
      </c>
      <c r="F32">
        <f t="shared" si="13"/>
        <v>0</v>
      </c>
    </row>
    <row r="33" spans="1:6" ht="25.5">
      <c r="A33" s="1" t="s">
        <v>84</v>
      </c>
      <c r="B33" s="46" t="s">
        <v>299</v>
      </c>
      <c r="C33" t="e">
        <f t="shared" si="10"/>
        <v>#N/A</v>
      </c>
      <c r="D33" t="e">
        <f t="shared" si="11"/>
        <v>#N/A</v>
      </c>
      <c r="E33" t="e">
        <f t="shared" si="12"/>
        <v>#N/A</v>
      </c>
      <c r="F33" t="e">
        <f t="shared" si="13"/>
        <v>#N/A</v>
      </c>
    </row>
    <row r="34" spans="1:6" ht="25.5">
      <c r="A34" s="1" t="s">
        <v>84</v>
      </c>
      <c r="B34" s="46" t="s">
        <v>300</v>
      </c>
      <c r="C34">
        <f t="shared" si="10"/>
        <v>5</v>
      </c>
      <c r="D34">
        <f t="shared" si="11"/>
        <v>80</v>
      </c>
      <c r="E34">
        <f t="shared" si="12"/>
        <v>16</v>
      </c>
      <c r="F34">
        <f t="shared" si="13"/>
        <v>1</v>
      </c>
    </row>
    <row r="35" spans="1:6" ht="25.5">
      <c r="A35" s="1" t="s">
        <v>84</v>
      </c>
      <c r="B35" s="46" t="s">
        <v>301</v>
      </c>
      <c r="C35">
        <f t="shared" si="10"/>
        <v>6</v>
      </c>
      <c r="D35">
        <f t="shared" si="11"/>
        <v>47</v>
      </c>
      <c r="E35">
        <f t="shared" si="12"/>
        <v>7.8</v>
      </c>
      <c r="F35">
        <f t="shared" si="13"/>
        <v>0</v>
      </c>
    </row>
    <row r="36" spans="1:6" ht="25.5">
      <c r="A36" s="1" t="s">
        <v>84</v>
      </c>
      <c r="B36" s="46" t="s">
        <v>302</v>
      </c>
      <c r="C36">
        <f t="shared" si="10"/>
        <v>3</v>
      </c>
      <c r="D36">
        <f t="shared" si="11"/>
        <v>33</v>
      </c>
      <c r="E36">
        <f t="shared" si="12"/>
        <v>11</v>
      </c>
      <c r="F36">
        <f t="shared" si="13"/>
        <v>0</v>
      </c>
    </row>
    <row r="37" spans="1:6" ht="25.5">
      <c r="A37" s="1" t="s">
        <v>77</v>
      </c>
      <c r="B37" s="46" t="s">
        <v>354</v>
      </c>
      <c r="C37">
        <f t="shared" si="10"/>
        <v>2</v>
      </c>
      <c r="D37">
        <f t="shared" si="11"/>
        <v>13</v>
      </c>
      <c r="E37">
        <f t="shared" si="12"/>
        <v>6.5</v>
      </c>
      <c r="F37">
        <f t="shared" si="13"/>
        <v>0</v>
      </c>
    </row>
    <row r="38" spans="1:6" ht="25.5">
      <c r="A38" s="1" t="s">
        <v>77</v>
      </c>
      <c r="B38" s="46" t="s">
        <v>356</v>
      </c>
      <c r="C38" t="e">
        <f t="shared" si="10"/>
        <v>#N/A</v>
      </c>
      <c r="D38" t="e">
        <f t="shared" si="11"/>
        <v>#N/A</v>
      </c>
      <c r="E38" t="e">
        <f t="shared" si="12"/>
        <v>#N/A</v>
      </c>
      <c r="F38" t="e">
        <f t="shared" si="13"/>
        <v>#N/A</v>
      </c>
    </row>
    <row r="39" spans="1:6" ht="25.5">
      <c r="A39" s="1" t="s">
        <v>77</v>
      </c>
      <c r="B39" s="46" t="s">
        <v>357</v>
      </c>
      <c r="C39" t="e">
        <f t="shared" si="10"/>
        <v>#N/A</v>
      </c>
      <c r="D39" t="e">
        <f t="shared" si="11"/>
        <v>#N/A</v>
      </c>
      <c r="E39" t="e">
        <f t="shared" si="12"/>
        <v>#N/A</v>
      </c>
      <c r="F39" t="e">
        <f t="shared" si="13"/>
        <v>#N/A</v>
      </c>
    </row>
    <row r="40" spans="1:6" ht="25.5">
      <c r="A40" s="1" t="s">
        <v>77</v>
      </c>
      <c r="B40" s="46" t="s">
        <v>358</v>
      </c>
      <c r="C40" t="e">
        <f t="shared" si="10"/>
        <v>#N/A</v>
      </c>
      <c r="D40" t="e">
        <f t="shared" si="11"/>
        <v>#N/A</v>
      </c>
      <c r="E40" t="e">
        <f t="shared" si="12"/>
        <v>#N/A</v>
      </c>
      <c r="F40" t="e">
        <f t="shared" si="13"/>
        <v>#N/A</v>
      </c>
    </row>
    <row r="41" spans="1:6">
      <c r="A41" s="1"/>
      <c r="B41" s="46"/>
    </row>
    <row r="42" spans="1:6">
      <c r="A42" s="1"/>
      <c r="B42" s="46"/>
    </row>
    <row r="43" spans="1:6">
      <c r="A43" s="1"/>
      <c r="B43" s="46"/>
    </row>
    <row r="44" spans="1:6">
      <c r="A44" s="1"/>
      <c r="B44" s="46"/>
    </row>
    <row r="45" spans="1:6">
      <c r="A45" s="1"/>
      <c r="B45" s="46"/>
    </row>
    <row r="46" spans="1:6">
      <c r="A46" s="1"/>
      <c r="B46" s="46"/>
    </row>
    <row r="47" spans="1:6">
      <c r="A47" s="1"/>
      <c r="B47" s="46"/>
    </row>
    <row r="48" spans="1:6">
      <c r="A48" s="1"/>
      <c r="B48" s="46"/>
    </row>
    <row r="49" spans="1:13">
      <c r="A49" s="1"/>
      <c r="B49" s="46"/>
    </row>
    <row r="50" spans="1:13">
      <c r="A50" s="1"/>
      <c r="B50" s="46"/>
    </row>
    <row r="51" spans="1:13" ht="46.5">
      <c r="A51" s="15" t="s">
        <v>47</v>
      </c>
      <c r="B51" s="46"/>
    </row>
    <row r="52" spans="1:13">
      <c r="A52" s="1" t="s">
        <v>1</v>
      </c>
      <c r="B52" s="46" t="s">
        <v>2</v>
      </c>
      <c r="C52" t="s">
        <v>36</v>
      </c>
      <c r="D52" t="s">
        <v>37</v>
      </c>
      <c r="E52" t="s">
        <v>38</v>
      </c>
      <c r="F52" t="s">
        <v>51</v>
      </c>
      <c r="G52" t="s">
        <v>52</v>
      </c>
      <c r="H52" t="s">
        <v>8</v>
      </c>
      <c r="I52" t="s">
        <v>54</v>
      </c>
      <c r="J52" t="s">
        <v>55</v>
      </c>
      <c r="K52" t="s">
        <v>15</v>
      </c>
      <c r="L52" t="s">
        <v>39</v>
      </c>
      <c r="M52" t="s">
        <v>53</v>
      </c>
    </row>
    <row r="53" spans="1:13" ht="25.5">
      <c r="A53" s="1" t="s">
        <v>72</v>
      </c>
      <c r="B53" s="46" t="s">
        <v>303</v>
      </c>
      <c r="C53" t="e">
        <f>VLOOKUP(B53,$AP$4:$BE$256,3,FALSE)</f>
        <v>#N/A</v>
      </c>
      <c r="D53" t="e">
        <f>VLOOKUP(B53,$AP$4:$BE$256,4,FALSE)</f>
        <v>#N/A</v>
      </c>
      <c r="E53" t="e">
        <f>VLOOKUP(B53,$AP$4:$BE$256,5,FALSE)</f>
        <v>#N/A</v>
      </c>
      <c r="F53" t="e">
        <f>VLOOKUP(B53,$AP$4:$BE$256,6,FALSE)</f>
        <v>#N/A</v>
      </c>
      <c r="G53" t="e">
        <f>VLOOKUP(B53,$AP$4:$BE$256,7,FALSE)</f>
        <v>#N/A</v>
      </c>
      <c r="H53" t="e">
        <f>VLOOKUP(B53,$AP$4:$BE$256,8,FALSE)</f>
        <v>#N/A</v>
      </c>
      <c r="I53" t="e">
        <f>VLOOKUP(B53,$AP$4:$BE$256,12,FALSE)</f>
        <v>#N/A</v>
      </c>
      <c r="J53" t="e">
        <f>VLOOKUP(B53,$AP$4:$BE$256,11,FALSE)</f>
        <v>#N/A</v>
      </c>
      <c r="K53" t="e">
        <f>VLOOKUP(B53,$AP$4:$BE$526,13,FALSE)</f>
        <v>#N/A</v>
      </c>
      <c r="L53" t="e">
        <f>VLOOKUP(B53,$AP$4:$BE$256,16,FALSE)</f>
        <v>#N/A</v>
      </c>
      <c r="M53" t="e">
        <f>VLOOKUP(B53,$AP$4:$BE$256,15,FALSE)</f>
        <v>#N/A</v>
      </c>
    </row>
    <row r="54" spans="1:13" ht="25.5">
      <c r="A54" s="1" t="s">
        <v>80</v>
      </c>
      <c r="B54" s="46" t="s">
        <v>304</v>
      </c>
      <c r="C54" t="e">
        <f t="shared" ref="C54:C99" si="14">VLOOKUP(B54,$AP$4:$BE$256,3,FALSE)</f>
        <v>#N/A</v>
      </c>
      <c r="D54" t="e">
        <f t="shared" ref="D54:D99" si="15">VLOOKUP(B54,$AP$4:$BE$256,4,FALSE)</f>
        <v>#N/A</v>
      </c>
      <c r="E54" t="e">
        <f t="shared" ref="E54:E99" si="16">VLOOKUP(B54,$AP$4:$BE$256,5,FALSE)</f>
        <v>#N/A</v>
      </c>
      <c r="F54" t="e">
        <f t="shared" ref="F54:F99" si="17">VLOOKUP(B54,$AP$4:$BE$256,6,FALSE)</f>
        <v>#N/A</v>
      </c>
      <c r="G54" t="e">
        <f t="shared" ref="G54:G99" si="18">VLOOKUP(B54,$AP$4:$BE$256,7,FALSE)</f>
        <v>#N/A</v>
      </c>
      <c r="H54" t="e">
        <f t="shared" ref="H54:H99" si="19">VLOOKUP(B54,$AP$4:$BE$256,8,FALSE)</f>
        <v>#N/A</v>
      </c>
      <c r="I54" t="e">
        <f t="shared" ref="I54:I99" si="20">VLOOKUP(B54,$AP$4:$BE$256,12,FALSE)</f>
        <v>#N/A</v>
      </c>
      <c r="J54" t="e">
        <f t="shared" ref="J54:J99" si="21">VLOOKUP(B54,$AP$4:$BE$256,11,FALSE)</f>
        <v>#N/A</v>
      </c>
      <c r="K54" t="e">
        <f t="shared" ref="K54:K99" si="22">VLOOKUP(B54,$AP$4:$BE$526,13,FALSE)</f>
        <v>#N/A</v>
      </c>
      <c r="L54" t="e">
        <f t="shared" ref="L54:L99" si="23">VLOOKUP(B54,$AP$4:$BE$256,16,FALSE)</f>
        <v>#N/A</v>
      </c>
      <c r="M54" t="e">
        <f t="shared" ref="M54:M99" si="24">VLOOKUP(B54,$AP$4:$BE$256,15,FALSE)</f>
        <v>#N/A</v>
      </c>
    </row>
    <row r="55" spans="1:13" ht="25.5">
      <c r="A55" s="1" t="s">
        <v>93</v>
      </c>
      <c r="B55" s="46" t="s">
        <v>305</v>
      </c>
      <c r="C55" t="e">
        <f t="shared" si="14"/>
        <v>#N/A</v>
      </c>
      <c r="D55" t="e">
        <f t="shared" si="15"/>
        <v>#N/A</v>
      </c>
      <c r="E55" t="e">
        <f t="shared" si="16"/>
        <v>#N/A</v>
      </c>
      <c r="F55" t="e">
        <f t="shared" si="17"/>
        <v>#N/A</v>
      </c>
      <c r="G55" t="e">
        <f t="shared" si="18"/>
        <v>#N/A</v>
      </c>
      <c r="H55" t="e">
        <f t="shared" si="19"/>
        <v>#N/A</v>
      </c>
      <c r="I55" t="e">
        <f t="shared" si="20"/>
        <v>#N/A</v>
      </c>
      <c r="J55" t="e">
        <f t="shared" si="21"/>
        <v>#N/A</v>
      </c>
      <c r="K55" t="e">
        <f t="shared" si="22"/>
        <v>#N/A</v>
      </c>
      <c r="L55" t="e">
        <f t="shared" si="23"/>
        <v>#N/A</v>
      </c>
      <c r="M55" t="e">
        <f t="shared" si="24"/>
        <v>#N/A</v>
      </c>
    </row>
    <row r="56" spans="1:13">
      <c r="A56" s="1" t="s">
        <v>93</v>
      </c>
      <c r="B56" s="46" t="s">
        <v>355</v>
      </c>
      <c r="C56" t="e">
        <f t="shared" si="14"/>
        <v>#N/A</v>
      </c>
      <c r="D56" t="e">
        <f t="shared" si="15"/>
        <v>#N/A</v>
      </c>
      <c r="E56" t="e">
        <f t="shared" si="16"/>
        <v>#N/A</v>
      </c>
      <c r="F56" t="e">
        <f t="shared" si="17"/>
        <v>#N/A</v>
      </c>
      <c r="G56" t="e">
        <f t="shared" si="18"/>
        <v>#N/A</v>
      </c>
      <c r="H56" t="e">
        <f t="shared" si="19"/>
        <v>#N/A</v>
      </c>
      <c r="I56" t="e">
        <f t="shared" si="20"/>
        <v>#N/A</v>
      </c>
      <c r="J56" t="e">
        <f t="shared" si="21"/>
        <v>#N/A</v>
      </c>
      <c r="K56" t="e">
        <f t="shared" si="22"/>
        <v>#N/A</v>
      </c>
      <c r="L56" t="e">
        <f t="shared" si="23"/>
        <v>#N/A</v>
      </c>
      <c r="M56" t="e">
        <f t="shared" si="24"/>
        <v>#N/A</v>
      </c>
    </row>
    <row r="57" spans="1:13" ht="25.5">
      <c r="A57" s="1" t="s">
        <v>93</v>
      </c>
      <c r="B57" s="46" t="s">
        <v>306</v>
      </c>
      <c r="C57">
        <f t="shared" si="14"/>
        <v>3</v>
      </c>
      <c r="D57">
        <f t="shared" si="15"/>
        <v>1</v>
      </c>
      <c r="E57">
        <f t="shared" si="16"/>
        <v>4</v>
      </c>
      <c r="F57">
        <f t="shared" si="17"/>
        <v>2</v>
      </c>
      <c r="G57">
        <f t="shared" si="18"/>
        <v>2</v>
      </c>
      <c r="H57">
        <f t="shared" si="19"/>
        <v>0</v>
      </c>
      <c r="I57">
        <f t="shared" si="20"/>
        <v>0</v>
      </c>
      <c r="J57">
        <f t="shared" si="21"/>
        <v>0</v>
      </c>
      <c r="K57">
        <f t="shared" si="22"/>
        <v>0</v>
      </c>
      <c r="L57">
        <f t="shared" si="23"/>
        <v>0</v>
      </c>
      <c r="M57">
        <f t="shared" si="24"/>
        <v>0</v>
      </c>
    </row>
    <row r="58" spans="1:13" ht="25.5">
      <c r="A58" s="1" t="s">
        <v>93</v>
      </c>
      <c r="B58" s="46" t="s">
        <v>307</v>
      </c>
      <c r="C58">
        <f t="shared" si="14"/>
        <v>3</v>
      </c>
      <c r="D58">
        <f t="shared" si="15"/>
        <v>1</v>
      </c>
      <c r="E58">
        <f t="shared" si="16"/>
        <v>4</v>
      </c>
      <c r="F58">
        <f t="shared" si="17"/>
        <v>1</v>
      </c>
      <c r="G58">
        <f t="shared" si="18"/>
        <v>1</v>
      </c>
      <c r="H58">
        <f t="shared" si="19"/>
        <v>0</v>
      </c>
      <c r="I58">
        <f t="shared" si="20"/>
        <v>0</v>
      </c>
      <c r="J58">
        <f t="shared" si="21"/>
        <v>0</v>
      </c>
      <c r="K58">
        <f t="shared" si="22"/>
        <v>0</v>
      </c>
      <c r="L58">
        <f t="shared" si="23"/>
        <v>0</v>
      </c>
      <c r="M58">
        <f t="shared" si="24"/>
        <v>0</v>
      </c>
    </row>
    <row r="59" spans="1:13" ht="25.5">
      <c r="A59" s="1" t="s">
        <v>110</v>
      </c>
      <c r="B59" s="46" t="s">
        <v>308</v>
      </c>
      <c r="C59" t="e">
        <f t="shared" si="14"/>
        <v>#N/A</v>
      </c>
      <c r="D59" t="e">
        <f t="shared" si="15"/>
        <v>#N/A</v>
      </c>
      <c r="E59" t="e">
        <f t="shared" si="16"/>
        <v>#N/A</v>
      </c>
      <c r="F59" t="e">
        <f t="shared" si="17"/>
        <v>#N/A</v>
      </c>
      <c r="G59" t="e">
        <f t="shared" si="18"/>
        <v>#N/A</v>
      </c>
      <c r="H59" t="e">
        <f t="shared" si="19"/>
        <v>#N/A</v>
      </c>
      <c r="I59" t="e">
        <f t="shared" si="20"/>
        <v>#N/A</v>
      </c>
      <c r="J59" t="e">
        <f t="shared" si="21"/>
        <v>#N/A</v>
      </c>
      <c r="K59" t="e">
        <f t="shared" si="22"/>
        <v>#N/A</v>
      </c>
      <c r="L59" t="e">
        <f t="shared" si="23"/>
        <v>#N/A</v>
      </c>
      <c r="M59" t="e">
        <f t="shared" si="24"/>
        <v>#N/A</v>
      </c>
    </row>
    <row r="60" spans="1:13" ht="25.5">
      <c r="A60" s="1" t="s">
        <v>72</v>
      </c>
      <c r="B60" s="46" t="s">
        <v>309</v>
      </c>
      <c r="C60">
        <f t="shared" si="14"/>
        <v>2</v>
      </c>
      <c r="D60">
        <f t="shared" si="15"/>
        <v>2</v>
      </c>
      <c r="E60">
        <f t="shared" si="16"/>
        <v>4</v>
      </c>
      <c r="F60">
        <f t="shared" si="17"/>
        <v>0</v>
      </c>
      <c r="G60">
        <f t="shared" si="18"/>
        <v>0</v>
      </c>
      <c r="H60">
        <f t="shared" si="19"/>
        <v>0</v>
      </c>
      <c r="I60">
        <f t="shared" si="20"/>
        <v>3</v>
      </c>
      <c r="J60">
        <f t="shared" si="21"/>
        <v>0</v>
      </c>
      <c r="K60">
        <f t="shared" si="22"/>
        <v>0</v>
      </c>
      <c r="L60">
        <f t="shared" si="23"/>
        <v>0</v>
      </c>
      <c r="M60">
        <f t="shared" si="24"/>
        <v>0</v>
      </c>
    </row>
    <row r="61" spans="1:13" ht="25.5">
      <c r="A61" s="1" t="s">
        <v>110</v>
      </c>
      <c r="B61" s="46" t="s">
        <v>310</v>
      </c>
      <c r="C61" t="e">
        <f t="shared" si="14"/>
        <v>#N/A</v>
      </c>
      <c r="D61" t="e">
        <f t="shared" si="15"/>
        <v>#N/A</v>
      </c>
      <c r="E61" t="e">
        <f t="shared" si="16"/>
        <v>#N/A</v>
      </c>
      <c r="F61" t="e">
        <f t="shared" si="17"/>
        <v>#N/A</v>
      </c>
      <c r="G61" t="e">
        <f t="shared" si="18"/>
        <v>#N/A</v>
      </c>
      <c r="H61" t="e">
        <f t="shared" si="19"/>
        <v>#N/A</v>
      </c>
      <c r="I61" t="e">
        <f t="shared" si="20"/>
        <v>#N/A</v>
      </c>
      <c r="J61" t="e">
        <f t="shared" si="21"/>
        <v>#N/A</v>
      </c>
      <c r="K61" t="e">
        <f t="shared" si="22"/>
        <v>#N/A</v>
      </c>
      <c r="L61" t="e">
        <f t="shared" si="23"/>
        <v>#N/A</v>
      </c>
      <c r="M61" t="e">
        <f t="shared" si="24"/>
        <v>#N/A</v>
      </c>
    </row>
    <row r="62" spans="1:13" ht="25.5">
      <c r="A62" s="1" t="s">
        <v>110</v>
      </c>
      <c r="B62" s="46" t="s">
        <v>311</v>
      </c>
      <c r="C62" t="e">
        <f t="shared" si="14"/>
        <v>#N/A</v>
      </c>
      <c r="D62" t="e">
        <f t="shared" si="15"/>
        <v>#N/A</v>
      </c>
      <c r="E62" t="e">
        <f t="shared" si="16"/>
        <v>#N/A</v>
      </c>
      <c r="F62" t="e">
        <f t="shared" si="17"/>
        <v>#N/A</v>
      </c>
      <c r="G62" t="e">
        <f t="shared" si="18"/>
        <v>#N/A</v>
      </c>
      <c r="H62" t="e">
        <f t="shared" si="19"/>
        <v>#N/A</v>
      </c>
      <c r="I62" t="e">
        <f t="shared" si="20"/>
        <v>#N/A</v>
      </c>
      <c r="J62" t="e">
        <f t="shared" si="21"/>
        <v>#N/A</v>
      </c>
      <c r="K62" t="e">
        <f t="shared" si="22"/>
        <v>#N/A</v>
      </c>
      <c r="L62" t="e">
        <f t="shared" si="23"/>
        <v>#N/A</v>
      </c>
      <c r="M62" t="e">
        <f t="shared" si="24"/>
        <v>#N/A</v>
      </c>
    </row>
    <row r="63" spans="1:13" ht="25.5">
      <c r="A63" s="1" t="s">
        <v>93</v>
      </c>
      <c r="B63" s="46" t="s">
        <v>312</v>
      </c>
      <c r="C63" t="e">
        <f t="shared" si="14"/>
        <v>#N/A</v>
      </c>
      <c r="D63" t="e">
        <f t="shared" si="15"/>
        <v>#N/A</v>
      </c>
      <c r="E63" t="e">
        <f t="shared" si="16"/>
        <v>#N/A</v>
      </c>
      <c r="F63" t="e">
        <f t="shared" si="17"/>
        <v>#N/A</v>
      </c>
      <c r="G63" t="e">
        <f t="shared" si="18"/>
        <v>#N/A</v>
      </c>
      <c r="H63" t="e">
        <f t="shared" si="19"/>
        <v>#N/A</v>
      </c>
      <c r="I63" t="e">
        <f t="shared" si="20"/>
        <v>#N/A</v>
      </c>
      <c r="J63" t="e">
        <f t="shared" si="21"/>
        <v>#N/A</v>
      </c>
      <c r="K63" t="e">
        <f t="shared" si="22"/>
        <v>#N/A</v>
      </c>
      <c r="L63" t="e">
        <f t="shared" si="23"/>
        <v>#N/A</v>
      </c>
      <c r="M63" t="e">
        <f t="shared" si="24"/>
        <v>#N/A</v>
      </c>
    </row>
    <row r="64" spans="1:13" ht="25.5">
      <c r="A64" s="1" t="s">
        <v>124</v>
      </c>
      <c r="B64" s="46" t="s">
        <v>313</v>
      </c>
      <c r="C64" t="e">
        <f t="shared" si="14"/>
        <v>#N/A</v>
      </c>
      <c r="D64" t="e">
        <f t="shared" si="15"/>
        <v>#N/A</v>
      </c>
      <c r="E64" t="e">
        <f t="shared" si="16"/>
        <v>#N/A</v>
      </c>
      <c r="F64" t="e">
        <f t="shared" si="17"/>
        <v>#N/A</v>
      </c>
      <c r="G64" t="e">
        <f t="shared" si="18"/>
        <v>#N/A</v>
      </c>
      <c r="H64" t="e">
        <f t="shared" si="19"/>
        <v>#N/A</v>
      </c>
      <c r="I64" t="e">
        <f t="shared" si="20"/>
        <v>#N/A</v>
      </c>
      <c r="J64" t="e">
        <f t="shared" si="21"/>
        <v>#N/A</v>
      </c>
      <c r="K64" t="e">
        <f t="shared" si="22"/>
        <v>#N/A</v>
      </c>
      <c r="L64" t="e">
        <f t="shared" si="23"/>
        <v>#N/A</v>
      </c>
      <c r="M64" t="e">
        <f t="shared" si="24"/>
        <v>#N/A</v>
      </c>
    </row>
    <row r="65" spans="1:13" ht="25.5">
      <c r="A65" s="1" t="s">
        <v>80</v>
      </c>
      <c r="B65" s="46" t="s">
        <v>314</v>
      </c>
      <c r="C65">
        <f t="shared" si="14"/>
        <v>1</v>
      </c>
      <c r="D65">
        <f t="shared" si="15"/>
        <v>1</v>
      </c>
      <c r="E65">
        <f t="shared" si="16"/>
        <v>2</v>
      </c>
      <c r="F65">
        <f t="shared" si="17"/>
        <v>0</v>
      </c>
      <c r="G65">
        <f t="shared" si="18"/>
        <v>0</v>
      </c>
      <c r="H65">
        <f t="shared" si="19"/>
        <v>0</v>
      </c>
      <c r="I65">
        <f t="shared" si="20"/>
        <v>0</v>
      </c>
      <c r="J65">
        <f t="shared" si="21"/>
        <v>0</v>
      </c>
      <c r="K65">
        <f t="shared" si="22"/>
        <v>0</v>
      </c>
      <c r="L65">
        <f t="shared" si="23"/>
        <v>0</v>
      </c>
      <c r="M65">
        <f t="shared" si="24"/>
        <v>0</v>
      </c>
    </row>
    <row r="66" spans="1:13" ht="25.5">
      <c r="A66" s="1" t="s">
        <v>80</v>
      </c>
      <c r="B66" s="46" t="s">
        <v>315</v>
      </c>
      <c r="C66" t="e">
        <f t="shared" si="14"/>
        <v>#N/A</v>
      </c>
      <c r="D66" t="e">
        <f t="shared" si="15"/>
        <v>#N/A</v>
      </c>
      <c r="E66" t="e">
        <f t="shared" si="16"/>
        <v>#N/A</v>
      </c>
      <c r="F66" t="e">
        <f t="shared" si="17"/>
        <v>#N/A</v>
      </c>
      <c r="G66" t="e">
        <f t="shared" si="18"/>
        <v>#N/A</v>
      </c>
      <c r="H66" t="e">
        <f t="shared" si="19"/>
        <v>#N/A</v>
      </c>
      <c r="I66" t="e">
        <f t="shared" si="20"/>
        <v>#N/A</v>
      </c>
      <c r="J66" t="e">
        <f t="shared" si="21"/>
        <v>#N/A</v>
      </c>
      <c r="K66" t="e">
        <f t="shared" si="22"/>
        <v>#N/A</v>
      </c>
      <c r="L66" t="e">
        <f t="shared" si="23"/>
        <v>#N/A</v>
      </c>
      <c r="M66" t="e">
        <f t="shared" si="24"/>
        <v>#N/A</v>
      </c>
    </row>
    <row r="67" spans="1:13" ht="25.5">
      <c r="A67" s="1" t="s">
        <v>80</v>
      </c>
      <c r="B67" s="46" t="s">
        <v>316</v>
      </c>
      <c r="C67" t="e">
        <f t="shared" si="14"/>
        <v>#N/A</v>
      </c>
      <c r="D67" t="e">
        <f t="shared" si="15"/>
        <v>#N/A</v>
      </c>
      <c r="E67" t="e">
        <f t="shared" si="16"/>
        <v>#N/A</v>
      </c>
      <c r="F67" t="e">
        <f t="shared" si="17"/>
        <v>#N/A</v>
      </c>
      <c r="G67" t="e">
        <f t="shared" si="18"/>
        <v>#N/A</v>
      </c>
      <c r="H67" t="e">
        <f t="shared" si="19"/>
        <v>#N/A</v>
      </c>
      <c r="I67" t="e">
        <f t="shared" si="20"/>
        <v>#N/A</v>
      </c>
      <c r="J67" t="e">
        <f t="shared" si="21"/>
        <v>#N/A</v>
      </c>
      <c r="K67" t="e">
        <f t="shared" si="22"/>
        <v>#N/A</v>
      </c>
      <c r="L67" t="e">
        <f t="shared" si="23"/>
        <v>#N/A</v>
      </c>
      <c r="M67" t="e">
        <f t="shared" si="24"/>
        <v>#N/A</v>
      </c>
    </row>
    <row r="68" spans="1:13" ht="25.5">
      <c r="A68" s="1" t="s">
        <v>80</v>
      </c>
      <c r="B68" s="46" t="s">
        <v>317</v>
      </c>
      <c r="C68" t="e">
        <f t="shared" si="14"/>
        <v>#N/A</v>
      </c>
      <c r="D68" t="e">
        <f t="shared" si="15"/>
        <v>#N/A</v>
      </c>
      <c r="E68" t="e">
        <f t="shared" si="16"/>
        <v>#N/A</v>
      </c>
      <c r="F68" t="e">
        <f t="shared" si="17"/>
        <v>#N/A</v>
      </c>
      <c r="G68" t="e">
        <f t="shared" si="18"/>
        <v>#N/A</v>
      </c>
      <c r="H68" t="e">
        <f t="shared" si="19"/>
        <v>#N/A</v>
      </c>
      <c r="I68" t="e">
        <f t="shared" si="20"/>
        <v>#N/A</v>
      </c>
      <c r="J68" t="e">
        <f t="shared" si="21"/>
        <v>#N/A</v>
      </c>
      <c r="K68" t="e">
        <f t="shared" si="22"/>
        <v>#N/A</v>
      </c>
      <c r="L68" t="e">
        <f t="shared" si="23"/>
        <v>#N/A</v>
      </c>
      <c r="M68" t="e">
        <f t="shared" si="24"/>
        <v>#N/A</v>
      </c>
    </row>
    <row r="69" spans="1:13" ht="25.5">
      <c r="A69" s="1" t="s">
        <v>72</v>
      </c>
      <c r="B69" s="46" t="s">
        <v>318</v>
      </c>
      <c r="C69">
        <f t="shared" si="14"/>
        <v>3</v>
      </c>
      <c r="D69">
        <f t="shared" si="15"/>
        <v>3</v>
      </c>
      <c r="E69">
        <f t="shared" si="16"/>
        <v>6</v>
      </c>
      <c r="F69">
        <f t="shared" si="17"/>
        <v>1</v>
      </c>
      <c r="G69">
        <f t="shared" si="18"/>
        <v>0</v>
      </c>
      <c r="H69">
        <f t="shared" si="19"/>
        <v>0</v>
      </c>
      <c r="I69">
        <f t="shared" si="20"/>
        <v>0</v>
      </c>
      <c r="J69">
        <f t="shared" si="21"/>
        <v>0</v>
      </c>
      <c r="K69">
        <f t="shared" si="22"/>
        <v>0</v>
      </c>
      <c r="L69">
        <f t="shared" si="23"/>
        <v>0</v>
      </c>
      <c r="M69">
        <f t="shared" si="24"/>
        <v>0</v>
      </c>
    </row>
    <row r="70" spans="1:13" ht="25.5">
      <c r="A70" s="1" t="s">
        <v>93</v>
      </c>
      <c r="B70" s="46" t="s">
        <v>319</v>
      </c>
      <c r="C70">
        <f t="shared" si="14"/>
        <v>1</v>
      </c>
      <c r="D70">
        <f t="shared" si="15"/>
        <v>1</v>
      </c>
      <c r="E70">
        <f t="shared" si="16"/>
        <v>2</v>
      </c>
      <c r="F70">
        <f t="shared" si="17"/>
        <v>0</v>
      </c>
      <c r="G70">
        <f t="shared" si="18"/>
        <v>0</v>
      </c>
      <c r="H70">
        <f t="shared" si="19"/>
        <v>0</v>
      </c>
      <c r="I70">
        <f t="shared" si="20"/>
        <v>0</v>
      </c>
      <c r="J70">
        <f t="shared" si="21"/>
        <v>0</v>
      </c>
      <c r="K70">
        <f t="shared" si="22"/>
        <v>0</v>
      </c>
      <c r="L70">
        <f t="shared" si="23"/>
        <v>0</v>
      </c>
      <c r="M70">
        <f t="shared" si="24"/>
        <v>0</v>
      </c>
    </row>
    <row r="71" spans="1:13" ht="25.5">
      <c r="A71" s="1" t="s">
        <v>110</v>
      </c>
      <c r="B71" s="46" t="s">
        <v>320</v>
      </c>
      <c r="C71">
        <f t="shared" si="14"/>
        <v>2</v>
      </c>
      <c r="D71">
        <f t="shared" si="15"/>
        <v>4</v>
      </c>
      <c r="E71">
        <f t="shared" si="16"/>
        <v>6</v>
      </c>
      <c r="F71">
        <f t="shared" si="17"/>
        <v>0</v>
      </c>
      <c r="G71">
        <f t="shared" si="18"/>
        <v>0</v>
      </c>
      <c r="H71">
        <f t="shared" si="19"/>
        <v>0</v>
      </c>
      <c r="I71">
        <f t="shared" si="20"/>
        <v>1</v>
      </c>
      <c r="J71">
        <f t="shared" si="21"/>
        <v>0</v>
      </c>
      <c r="K71">
        <f t="shared" si="22"/>
        <v>0</v>
      </c>
      <c r="L71">
        <f t="shared" si="23"/>
        <v>0</v>
      </c>
      <c r="M71">
        <f t="shared" si="24"/>
        <v>0</v>
      </c>
    </row>
    <row r="72" spans="1:13">
      <c r="A72" s="1" t="s">
        <v>80</v>
      </c>
      <c r="B72" s="46" t="s">
        <v>321</v>
      </c>
      <c r="C72" t="e">
        <f t="shared" si="14"/>
        <v>#N/A</v>
      </c>
      <c r="D72" t="e">
        <f t="shared" si="15"/>
        <v>#N/A</v>
      </c>
      <c r="E72" t="e">
        <f t="shared" si="16"/>
        <v>#N/A</v>
      </c>
      <c r="F72" t="e">
        <f t="shared" si="17"/>
        <v>#N/A</v>
      </c>
      <c r="G72" t="e">
        <f t="shared" si="18"/>
        <v>#N/A</v>
      </c>
      <c r="H72" t="e">
        <f t="shared" si="19"/>
        <v>#N/A</v>
      </c>
      <c r="I72" t="e">
        <f t="shared" si="20"/>
        <v>#N/A</v>
      </c>
      <c r="J72" t="e">
        <f t="shared" si="21"/>
        <v>#N/A</v>
      </c>
      <c r="K72" t="e">
        <f t="shared" si="22"/>
        <v>#N/A</v>
      </c>
      <c r="L72" t="e">
        <f t="shared" si="23"/>
        <v>#N/A</v>
      </c>
      <c r="M72" t="e">
        <f t="shared" si="24"/>
        <v>#N/A</v>
      </c>
    </row>
    <row r="73" spans="1:13" ht="25.5">
      <c r="A73" s="1" t="s">
        <v>80</v>
      </c>
      <c r="B73" s="46" t="s">
        <v>322</v>
      </c>
      <c r="C73">
        <f t="shared" si="14"/>
        <v>3</v>
      </c>
      <c r="D73">
        <f t="shared" si="15"/>
        <v>6</v>
      </c>
      <c r="E73">
        <f t="shared" si="16"/>
        <v>9</v>
      </c>
      <c r="F73">
        <f t="shared" si="17"/>
        <v>0.5</v>
      </c>
      <c r="G73">
        <f t="shared" si="18"/>
        <v>0</v>
      </c>
      <c r="H73">
        <f t="shared" si="19"/>
        <v>0</v>
      </c>
      <c r="I73">
        <f t="shared" si="20"/>
        <v>0</v>
      </c>
      <c r="J73">
        <f t="shared" si="21"/>
        <v>0</v>
      </c>
      <c r="K73">
        <f t="shared" si="22"/>
        <v>0</v>
      </c>
      <c r="L73">
        <f t="shared" si="23"/>
        <v>0</v>
      </c>
      <c r="M73">
        <f t="shared" si="24"/>
        <v>0</v>
      </c>
    </row>
    <row r="74" spans="1:13" ht="25.5">
      <c r="A74" s="1" t="s">
        <v>80</v>
      </c>
      <c r="B74" s="46" t="s">
        <v>323</v>
      </c>
      <c r="C74" t="e">
        <f t="shared" si="14"/>
        <v>#N/A</v>
      </c>
      <c r="D74" t="e">
        <f t="shared" si="15"/>
        <v>#N/A</v>
      </c>
      <c r="E74" t="e">
        <f t="shared" si="16"/>
        <v>#N/A</v>
      </c>
      <c r="F74" t="e">
        <f t="shared" si="17"/>
        <v>#N/A</v>
      </c>
      <c r="G74" t="e">
        <f t="shared" si="18"/>
        <v>#N/A</v>
      </c>
      <c r="H74" t="e">
        <f t="shared" si="19"/>
        <v>#N/A</v>
      </c>
      <c r="I74" t="e">
        <f t="shared" si="20"/>
        <v>#N/A</v>
      </c>
      <c r="J74" t="e">
        <f t="shared" si="21"/>
        <v>#N/A</v>
      </c>
      <c r="K74" t="e">
        <f t="shared" si="22"/>
        <v>#N/A</v>
      </c>
      <c r="L74" t="e">
        <f t="shared" si="23"/>
        <v>#N/A</v>
      </c>
      <c r="M74" t="e">
        <f t="shared" si="24"/>
        <v>#N/A</v>
      </c>
    </row>
    <row r="75" spans="1:13" ht="25.5">
      <c r="A75" s="1" t="s">
        <v>124</v>
      </c>
      <c r="B75" s="46" t="s">
        <v>324</v>
      </c>
      <c r="C75">
        <f t="shared" si="14"/>
        <v>3</v>
      </c>
      <c r="D75">
        <f t="shared" si="15"/>
        <v>2</v>
      </c>
      <c r="E75">
        <f t="shared" si="16"/>
        <v>5</v>
      </c>
      <c r="F75">
        <f t="shared" si="17"/>
        <v>1.5</v>
      </c>
      <c r="G75">
        <f t="shared" si="18"/>
        <v>0</v>
      </c>
      <c r="H75">
        <f t="shared" si="19"/>
        <v>0</v>
      </c>
      <c r="I75">
        <f t="shared" si="20"/>
        <v>0</v>
      </c>
      <c r="J75">
        <f t="shared" si="21"/>
        <v>0</v>
      </c>
      <c r="K75">
        <f t="shared" si="22"/>
        <v>0</v>
      </c>
      <c r="L75">
        <f t="shared" si="23"/>
        <v>0</v>
      </c>
      <c r="M75">
        <f t="shared" si="24"/>
        <v>0</v>
      </c>
    </row>
    <row r="76" spans="1:13" ht="25.5">
      <c r="A76" s="1" t="s">
        <v>193</v>
      </c>
      <c r="B76" s="46" t="s">
        <v>325</v>
      </c>
      <c r="C76" t="e">
        <f t="shared" si="14"/>
        <v>#N/A</v>
      </c>
      <c r="D76" t="e">
        <f t="shared" si="15"/>
        <v>#N/A</v>
      </c>
      <c r="E76" t="e">
        <f t="shared" si="16"/>
        <v>#N/A</v>
      </c>
      <c r="F76" t="e">
        <f t="shared" si="17"/>
        <v>#N/A</v>
      </c>
      <c r="G76" t="e">
        <f t="shared" si="18"/>
        <v>#N/A</v>
      </c>
      <c r="H76" t="e">
        <f t="shared" si="19"/>
        <v>#N/A</v>
      </c>
      <c r="I76" t="e">
        <f t="shared" si="20"/>
        <v>#N/A</v>
      </c>
      <c r="J76" t="e">
        <f t="shared" si="21"/>
        <v>#N/A</v>
      </c>
      <c r="K76" t="e">
        <f t="shared" si="22"/>
        <v>#N/A</v>
      </c>
      <c r="L76" t="e">
        <f t="shared" si="23"/>
        <v>#N/A</v>
      </c>
      <c r="M76" t="e">
        <f t="shared" si="24"/>
        <v>#N/A</v>
      </c>
    </row>
    <row r="77" spans="1:13">
      <c r="A77" s="1" t="s">
        <v>72</v>
      </c>
      <c r="B77" s="46" t="s">
        <v>326</v>
      </c>
      <c r="C77" t="e">
        <f t="shared" si="14"/>
        <v>#N/A</v>
      </c>
      <c r="D77" t="e">
        <f t="shared" si="15"/>
        <v>#N/A</v>
      </c>
      <c r="E77" t="e">
        <f t="shared" si="16"/>
        <v>#N/A</v>
      </c>
      <c r="F77" t="e">
        <f t="shared" si="17"/>
        <v>#N/A</v>
      </c>
      <c r="G77" t="e">
        <f t="shared" si="18"/>
        <v>#N/A</v>
      </c>
      <c r="H77" t="e">
        <f t="shared" si="19"/>
        <v>#N/A</v>
      </c>
      <c r="I77" t="e">
        <f t="shared" si="20"/>
        <v>#N/A</v>
      </c>
      <c r="J77" t="e">
        <f t="shared" si="21"/>
        <v>#N/A</v>
      </c>
      <c r="K77" t="e">
        <f t="shared" si="22"/>
        <v>#N/A</v>
      </c>
      <c r="L77" t="e">
        <f t="shared" si="23"/>
        <v>#N/A</v>
      </c>
      <c r="M77" t="e">
        <f t="shared" si="24"/>
        <v>#N/A</v>
      </c>
    </row>
    <row r="78" spans="1:13" ht="25.5">
      <c r="A78" s="1" t="s">
        <v>72</v>
      </c>
      <c r="B78" s="46" t="s">
        <v>327</v>
      </c>
      <c r="C78" t="e">
        <f t="shared" si="14"/>
        <v>#N/A</v>
      </c>
      <c r="D78" t="e">
        <f t="shared" si="15"/>
        <v>#N/A</v>
      </c>
      <c r="E78" t="e">
        <f t="shared" si="16"/>
        <v>#N/A</v>
      </c>
      <c r="F78" t="e">
        <f t="shared" si="17"/>
        <v>#N/A</v>
      </c>
      <c r="G78" t="e">
        <f t="shared" si="18"/>
        <v>#N/A</v>
      </c>
      <c r="H78" t="e">
        <f t="shared" si="19"/>
        <v>#N/A</v>
      </c>
      <c r="I78" t="e">
        <f t="shared" si="20"/>
        <v>#N/A</v>
      </c>
      <c r="J78" t="e">
        <f t="shared" si="21"/>
        <v>#N/A</v>
      </c>
      <c r="K78" t="e">
        <f t="shared" si="22"/>
        <v>#N/A</v>
      </c>
      <c r="L78" t="e">
        <f t="shared" si="23"/>
        <v>#N/A</v>
      </c>
      <c r="M78" t="e">
        <f t="shared" si="24"/>
        <v>#N/A</v>
      </c>
    </row>
    <row r="79" spans="1:13" ht="38.25">
      <c r="A79" s="1" t="s">
        <v>72</v>
      </c>
      <c r="B79" s="46" t="s">
        <v>328</v>
      </c>
      <c r="C79" t="e">
        <f t="shared" si="14"/>
        <v>#N/A</v>
      </c>
      <c r="D79" t="e">
        <f t="shared" si="15"/>
        <v>#N/A</v>
      </c>
      <c r="E79" t="e">
        <f t="shared" si="16"/>
        <v>#N/A</v>
      </c>
      <c r="F79" t="e">
        <f t="shared" si="17"/>
        <v>#N/A</v>
      </c>
      <c r="G79" t="e">
        <f t="shared" si="18"/>
        <v>#N/A</v>
      </c>
      <c r="H79" t="e">
        <f t="shared" si="19"/>
        <v>#N/A</v>
      </c>
      <c r="I79" t="e">
        <f t="shared" si="20"/>
        <v>#N/A</v>
      </c>
      <c r="J79" t="e">
        <f t="shared" si="21"/>
        <v>#N/A</v>
      </c>
      <c r="K79" t="e">
        <f t="shared" si="22"/>
        <v>#N/A</v>
      </c>
      <c r="L79" t="e">
        <f t="shared" si="23"/>
        <v>#N/A</v>
      </c>
      <c r="M79" t="e">
        <f t="shared" si="24"/>
        <v>#N/A</v>
      </c>
    </row>
    <row r="80" spans="1:13" ht="25.5">
      <c r="A80" s="1" t="s">
        <v>110</v>
      </c>
      <c r="B80" s="46" t="s">
        <v>329</v>
      </c>
      <c r="C80" t="e">
        <f t="shared" si="14"/>
        <v>#N/A</v>
      </c>
      <c r="D80" t="e">
        <f t="shared" si="15"/>
        <v>#N/A</v>
      </c>
      <c r="E80" t="e">
        <f t="shared" si="16"/>
        <v>#N/A</v>
      </c>
      <c r="F80" t="e">
        <f t="shared" si="17"/>
        <v>#N/A</v>
      </c>
      <c r="G80" t="e">
        <f t="shared" si="18"/>
        <v>#N/A</v>
      </c>
      <c r="H80" t="e">
        <f t="shared" si="19"/>
        <v>#N/A</v>
      </c>
      <c r="I80" t="e">
        <f t="shared" si="20"/>
        <v>#N/A</v>
      </c>
      <c r="J80" t="e">
        <f t="shared" si="21"/>
        <v>#N/A</v>
      </c>
      <c r="K80" t="e">
        <f t="shared" si="22"/>
        <v>#N/A</v>
      </c>
      <c r="L80" t="e">
        <f t="shared" si="23"/>
        <v>#N/A</v>
      </c>
      <c r="M80" t="e">
        <f t="shared" si="24"/>
        <v>#N/A</v>
      </c>
    </row>
    <row r="81" spans="1:13" ht="25.5">
      <c r="A81" s="1" t="s">
        <v>72</v>
      </c>
      <c r="B81" s="46" t="s">
        <v>330</v>
      </c>
      <c r="C81">
        <f t="shared" si="14"/>
        <v>1</v>
      </c>
      <c r="D81">
        <f t="shared" si="15"/>
        <v>0</v>
      </c>
      <c r="E81">
        <f t="shared" si="16"/>
        <v>1</v>
      </c>
      <c r="F81">
        <f t="shared" si="17"/>
        <v>0</v>
      </c>
      <c r="G81">
        <f t="shared" si="18"/>
        <v>0</v>
      </c>
      <c r="H81">
        <f t="shared" si="19"/>
        <v>0</v>
      </c>
      <c r="I81">
        <f t="shared" si="20"/>
        <v>1</v>
      </c>
      <c r="J81">
        <f t="shared" si="21"/>
        <v>0</v>
      </c>
      <c r="K81">
        <f t="shared" si="22"/>
        <v>0</v>
      </c>
      <c r="L81">
        <f t="shared" si="23"/>
        <v>0</v>
      </c>
      <c r="M81">
        <f t="shared" si="24"/>
        <v>0</v>
      </c>
    </row>
    <row r="82" spans="1:13" ht="25.5">
      <c r="A82" s="1" t="s">
        <v>80</v>
      </c>
      <c r="B82" s="46" t="s">
        <v>331</v>
      </c>
      <c r="C82">
        <f t="shared" si="14"/>
        <v>2</v>
      </c>
      <c r="D82">
        <f t="shared" si="15"/>
        <v>6</v>
      </c>
      <c r="E82">
        <f t="shared" si="16"/>
        <v>8</v>
      </c>
      <c r="F82">
        <f t="shared" si="17"/>
        <v>0</v>
      </c>
      <c r="G82">
        <f t="shared" si="18"/>
        <v>0</v>
      </c>
      <c r="H82">
        <f t="shared" si="19"/>
        <v>0</v>
      </c>
      <c r="I82">
        <f t="shared" si="20"/>
        <v>0</v>
      </c>
      <c r="J82">
        <f t="shared" si="21"/>
        <v>0</v>
      </c>
      <c r="K82">
        <f t="shared" si="22"/>
        <v>0</v>
      </c>
      <c r="L82">
        <f t="shared" si="23"/>
        <v>0</v>
      </c>
      <c r="M82">
        <f t="shared" si="24"/>
        <v>0</v>
      </c>
    </row>
    <row r="83" spans="1:13" ht="25.5">
      <c r="A83" s="1" t="s">
        <v>110</v>
      </c>
      <c r="B83" s="46" t="s">
        <v>332</v>
      </c>
      <c r="C83">
        <f t="shared" si="14"/>
        <v>2</v>
      </c>
      <c r="D83">
        <f t="shared" si="15"/>
        <v>1</v>
      </c>
      <c r="E83">
        <f t="shared" si="16"/>
        <v>3</v>
      </c>
      <c r="F83">
        <f t="shared" si="17"/>
        <v>0</v>
      </c>
      <c r="G83">
        <f t="shared" si="18"/>
        <v>0</v>
      </c>
      <c r="H83">
        <f t="shared" si="19"/>
        <v>1</v>
      </c>
      <c r="I83">
        <f t="shared" si="20"/>
        <v>1</v>
      </c>
      <c r="J83">
        <f t="shared" si="21"/>
        <v>0</v>
      </c>
      <c r="K83">
        <f t="shared" si="22"/>
        <v>0</v>
      </c>
      <c r="L83">
        <f t="shared" si="23"/>
        <v>0</v>
      </c>
      <c r="M83">
        <f t="shared" si="24"/>
        <v>0</v>
      </c>
    </row>
    <row r="84" spans="1:13" ht="25.5">
      <c r="A84" s="1" t="s">
        <v>110</v>
      </c>
      <c r="B84" s="46" t="s">
        <v>333</v>
      </c>
      <c r="C84">
        <f t="shared" si="14"/>
        <v>0</v>
      </c>
      <c r="D84">
        <f t="shared" si="15"/>
        <v>2</v>
      </c>
      <c r="E84">
        <f t="shared" si="16"/>
        <v>2</v>
      </c>
      <c r="F84">
        <f t="shared" si="17"/>
        <v>0</v>
      </c>
      <c r="G84">
        <f t="shared" si="18"/>
        <v>0</v>
      </c>
      <c r="H84">
        <f t="shared" si="19"/>
        <v>0</v>
      </c>
      <c r="I84">
        <f t="shared" si="20"/>
        <v>0</v>
      </c>
      <c r="J84">
        <f t="shared" si="21"/>
        <v>0</v>
      </c>
      <c r="K84">
        <f t="shared" si="22"/>
        <v>0</v>
      </c>
      <c r="L84">
        <f t="shared" si="23"/>
        <v>0</v>
      </c>
      <c r="M84">
        <f t="shared" si="24"/>
        <v>0</v>
      </c>
    </row>
    <row r="85" spans="1:13" ht="25.5">
      <c r="A85" s="1" t="s">
        <v>124</v>
      </c>
      <c r="B85" s="46" t="s">
        <v>334</v>
      </c>
      <c r="C85">
        <f t="shared" si="14"/>
        <v>2</v>
      </c>
      <c r="D85">
        <f t="shared" si="15"/>
        <v>1</v>
      </c>
      <c r="E85">
        <f t="shared" si="16"/>
        <v>3</v>
      </c>
      <c r="F85">
        <f t="shared" si="17"/>
        <v>2</v>
      </c>
      <c r="G85">
        <f t="shared" si="18"/>
        <v>1</v>
      </c>
      <c r="H85">
        <f t="shared" si="19"/>
        <v>0</v>
      </c>
      <c r="I85">
        <f t="shared" si="20"/>
        <v>0</v>
      </c>
      <c r="J85">
        <f t="shared" si="21"/>
        <v>0</v>
      </c>
      <c r="K85">
        <f t="shared" si="22"/>
        <v>0</v>
      </c>
      <c r="L85">
        <f t="shared" si="23"/>
        <v>0</v>
      </c>
      <c r="M85">
        <f t="shared" si="24"/>
        <v>0</v>
      </c>
    </row>
    <row r="86" spans="1:13" ht="25.5">
      <c r="A86" s="1" t="s">
        <v>80</v>
      </c>
      <c r="B86" s="46" t="s">
        <v>335</v>
      </c>
      <c r="C86" t="e">
        <f t="shared" si="14"/>
        <v>#N/A</v>
      </c>
      <c r="D86" t="e">
        <f t="shared" si="15"/>
        <v>#N/A</v>
      </c>
      <c r="E86" t="e">
        <f t="shared" si="16"/>
        <v>#N/A</v>
      </c>
      <c r="F86" t="e">
        <f t="shared" si="17"/>
        <v>#N/A</v>
      </c>
      <c r="G86" t="e">
        <f t="shared" si="18"/>
        <v>#N/A</v>
      </c>
      <c r="H86" t="e">
        <f t="shared" si="19"/>
        <v>#N/A</v>
      </c>
      <c r="I86" t="e">
        <f t="shared" si="20"/>
        <v>#N/A</v>
      </c>
      <c r="J86" t="e">
        <f t="shared" si="21"/>
        <v>#N/A</v>
      </c>
      <c r="K86" t="e">
        <f t="shared" si="22"/>
        <v>#N/A</v>
      </c>
      <c r="L86" t="e">
        <f t="shared" si="23"/>
        <v>#N/A</v>
      </c>
      <c r="M86" t="e">
        <f t="shared" si="24"/>
        <v>#N/A</v>
      </c>
    </row>
    <row r="87" spans="1:13" ht="25.5">
      <c r="A87" s="1" t="s">
        <v>72</v>
      </c>
      <c r="B87" s="46" t="s">
        <v>336</v>
      </c>
      <c r="C87" t="e">
        <f t="shared" si="14"/>
        <v>#N/A</v>
      </c>
      <c r="D87" t="e">
        <f t="shared" si="15"/>
        <v>#N/A</v>
      </c>
      <c r="E87" t="e">
        <f t="shared" si="16"/>
        <v>#N/A</v>
      </c>
      <c r="F87" t="e">
        <f t="shared" si="17"/>
        <v>#N/A</v>
      </c>
      <c r="G87" t="e">
        <f t="shared" si="18"/>
        <v>#N/A</v>
      </c>
      <c r="H87" t="e">
        <f t="shared" si="19"/>
        <v>#N/A</v>
      </c>
      <c r="I87" t="e">
        <f t="shared" si="20"/>
        <v>#N/A</v>
      </c>
      <c r="J87" t="e">
        <f t="shared" si="21"/>
        <v>#N/A</v>
      </c>
      <c r="K87" t="e">
        <f t="shared" si="22"/>
        <v>#N/A</v>
      </c>
      <c r="L87" t="e">
        <f t="shared" si="23"/>
        <v>#N/A</v>
      </c>
      <c r="M87" t="e">
        <f t="shared" si="24"/>
        <v>#N/A</v>
      </c>
    </row>
    <row r="88" spans="1:13">
      <c r="A88" s="1" t="s">
        <v>80</v>
      </c>
      <c r="B88" s="46" t="s">
        <v>337</v>
      </c>
      <c r="C88" t="e">
        <f t="shared" si="14"/>
        <v>#N/A</v>
      </c>
      <c r="D88" t="e">
        <f t="shared" si="15"/>
        <v>#N/A</v>
      </c>
      <c r="E88" t="e">
        <f t="shared" si="16"/>
        <v>#N/A</v>
      </c>
      <c r="F88" t="e">
        <f t="shared" si="17"/>
        <v>#N/A</v>
      </c>
      <c r="G88" t="e">
        <f t="shared" si="18"/>
        <v>#N/A</v>
      </c>
      <c r="H88" t="e">
        <f t="shared" si="19"/>
        <v>#N/A</v>
      </c>
      <c r="I88" t="e">
        <f t="shared" si="20"/>
        <v>#N/A</v>
      </c>
      <c r="J88" t="e">
        <f t="shared" si="21"/>
        <v>#N/A</v>
      </c>
      <c r="K88" t="e">
        <f t="shared" si="22"/>
        <v>#N/A</v>
      </c>
      <c r="L88" t="e">
        <f t="shared" si="23"/>
        <v>#N/A</v>
      </c>
      <c r="M88" t="e">
        <f t="shared" si="24"/>
        <v>#N/A</v>
      </c>
    </row>
    <row r="89" spans="1:13" ht="25.5">
      <c r="A89" s="1" t="s">
        <v>93</v>
      </c>
      <c r="B89" s="46" t="s">
        <v>338</v>
      </c>
      <c r="C89" t="e">
        <f t="shared" si="14"/>
        <v>#N/A</v>
      </c>
      <c r="D89" t="e">
        <f t="shared" si="15"/>
        <v>#N/A</v>
      </c>
      <c r="E89" t="e">
        <f t="shared" si="16"/>
        <v>#N/A</v>
      </c>
      <c r="F89" t="e">
        <f t="shared" si="17"/>
        <v>#N/A</v>
      </c>
      <c r="G89" t="e">
        <f t="shared" si="18"/>
        <v>#N/A</v>
      </c>
      <c r="H89" t="e">
        <f t="shared" si="19"/>
        <v>#N/A</v>
      </c>
      <c r="I89" t="e">
        <f t="shared" si="20"/>
        <v>#N/A</v>
      </c>
      <c r="J89" t="e">
        <f t="shared" si="21"/>
        <v>#N/A</v>
      </c>
      <c r="K89" t="e">
        <f t="shared" si="22"/>
        <v>#N/A</v>
      </c>
      <c r="L89" t="e">
        <f t="shared" si="23"/>
        <v>#N/A</v>
      </c>
      <c r="M89" t="e">
        <f t="shared" si="24"/>
        <v>#N/A</v>
      </c>
    </row>
    <row r="90" spans="1:13" ht="25.5">
      <c r="A90" s="1" t="s">
        <v>72</v>
      </c>
      <c r="B90" s="46" t="s">
        <v>339</v>
      </c>
      <c r="C90" t="e">
        <f t="shared" si="14"/>
        <v>#N/A</v>
      </c>
      <c r="D90" t="e">
        <f t="shared" si="15"/>
        <v>#N/A</v>
      </c>
      <c r="E90" t="e">
        <f t="shared" si="16"/>
        <v>#N/A</v>
      </c>
      <c r="F90" t="e">
        <f t="shared" si="17"/>
        <v>#N/A</v>
      </c>
      <c r="G90" t="e">
        <f t="shared" si="18"/>
        <v>#N/A</v>
      </c>
      <c r="H90" t="e">
        <f t="shared" si="19"/>
        <v>#N/A</v>
      </c>
      <c r="I90" t="e">
        <f t="shared" si="20"/>
        <v>#N/A</v>
      </c>
      <c r="J90" t="e">
        <f t="shared" si="21"/>
        <v>#N/A</v>
      </c>
      <c r="K90" t="e">
        <f t="shared" si="22"/>
        <v>#N/A</v>
      </c>
      <c r="L90" t="e">
        <f t="shared" si="23"/>
        <v>#N/A</v>
      </c>
      <c r="M90" t="e">
        <f t="shared" si="24"/>
        <v>#N/A</v>
      </c>
    </row>
    <row r="91" spans="1:13" ht="25.5">
      <c r="A91" s="1" t="s">
        <v>72</v>
      </c>
      <c r="B91" s="46" t="s">
        <v>340</v>
      </c>
      <c r="C91">
        <f t="shared" si="14"/>
        <v>2</v>
      </c>
      <c r="D91">
        <f t="shared" si="15"/>
        <v>2</v>
      </c>
      <c r="E91">
        <f t="shared" si="16"/>
        <v>4</v>
      </c>
      <c r="F91">
        <f t="shared" si="17"/>
        <v>1</v>
      </c>
      <c r="G91">
        <f t="shared" si="18"/>
        <v>0</v>
      </c>
      <c r="H91">
        <f t="shared" si="19"/>
        <v>0</v>
      </c>
      <c r="I91">
        <f t="shared" si="20"/>
        <v>1</v>
      </c>
      <c r="J91">
        <f t="shared" si="21"/>
        <v>0</v>
      </c>
      <c r="K91">
        <f t="shared" si="22"/>
        <v>0</v>
      </c>
      <c r="L91">
        <f t="shared" si="23"/>
        <v>0</v>
      </c>
      <c r="M91">
        <f t="shared" si="24"/>
        <v>0</v>
      </c>
    </row>
    <row r="92" spans="1:13" ht="25.5">
      <c r="A92" s="1" t="s">
        <v>124</v>
      </c>
      <c r="B92" s="46" t="s">
        <v>341</v>
      </c>
      <c r="C92">
        <f t="shared" si="14"/>
        <v>0</v>
      </c>
      <c r="D92">
        <f t="shared" si="15"/>
        <v>1</v>
      </c>
      <c r="E92">
        <f t="shared" si="16"/>
        <v>1</v>
      </c>
      <c r="F92">
        <f t="shared" si="17"/>
        <v>0</v>
      </c>
      <c r="G92">
        <f t="shared" si="18"/>
        <v>0</v>
      </c>
      <c r="H92">
        <f t="shared" si="19"/>
        <v>0</v>
      </c>
      <c r="I92">
        <f t="shared" si="20"/>
        <v>0</v>
      </c>
      <c r="J92">
        <f t="shared" si="21"/>
        <v>0</v>
      </c>
      <c r="K92">
        <f t="shared" si="22"/>
        <v>0</v>
      </c>
      <c r="L92">
        <f t="shared" si="23"/>
        <v>0</v>
      </c>
      <c r="M92">
        <f t="shared" si="24"/>
        <v>0</v>
      </c>
    </row>
    <row r="93" spans="1:13" ht="25.5">
      <c r="A93" s="1" t="s">
        <v>80</v>
      </c>
      <c r="B93" s="46" t="s">
        <v>342</v>
      </c>
      <c r="C93" t="e">
        <f t="shared" si="14"/>
        <v>#N/A</v>
      </c>
      <c r="D93" t="e">
        <f t="shared" si="15"/>
        <v>#N/A</v>
      </c>
      <c r="E93" t="e">
        <f t="shared" si="16"/>
        <v>#N/A</v>
      </c>
      <c r="F93" t="e">
        <f t="shared" si="17"/>
        <v>#N/A</v>
      </c>
      <c r="G93" t="e">
        <f t="shared" si="18"/>
        <v>#N/A</v>
      </c>
      <c r="H93" t="e">
        <f t="shared" si="19"/>
        <v>#N/A</v>
      </c>
      <c r="I93" t="e">
        <f t="shared" si="20"/>
        <v>#N/A</v>
      </c>
      <c r="J93" t="e">
        <f t="shared" si="21"/>
        <v>#N/A</v>
      </c>
      <c r="K93" t="e">
        <f t="shared" si="22"/>
        <v>#N/A</v>
      </c>
      <c r="L93" t="e">
        <f t="shared" si="23"/>
        <v>#N/A</v>
      </c>
      <c r="M93" t="e">
        <f t="shared" si="24"/>
        <v>#N/A</v>
      </c>
    </row>
    <row r="94" spans="1:13" ht="25.5">
      <c r="A94" s="1" t="s">
        <v>72</v>
      </c>
      <c r="B94" s="46" t="s">
        <v>343</v>
      </c>
      <c r="C94" t="e">
        <f t="shared" si="14"/>
        <v>#N/A</v>
      </c>
      <c r="D94" t="e">
        <f t="shared" si="15"/>
        <v>#N/A</v>
      </c>
      <c r="E94" t="e">
        <f t="shared" si="16"/>
        <v>#N/A</v>
      </c>
      <c r="F94" t="e">
        <f t="shared" si="17"/>
        <v>#N/A</v>
      </c>
      <c r="G94" t="e">
        <f t="shared" si="18"/>
        <v>#N/A</v>
      </c>
      <c r="H94" t="e">
        <f t="shared" si="19"/>
        <v>#N/A</v>
      </c>
      <c r="I94" t="e">
        <f t="shared" si="20"/>
        <v>#N/A</v>
      </c>
      <c r="J94" t="e">
        <f t="shared" si="21"/>
        <v>#N/A</v>
      </c>
      <c r="K94" t="e">
        <f t="shared" si="22"/>
        <v>#N/A</v>
      </c>
      <c r="L94" t="e">
        <f t="shared" si="23"/>
        <v>#N/A</v>
      </c>
      <c r="M94" t="e">
        <f t="shared" si="24"/>
        <v>#N/A</v>
      </c>
    </row>
    <row r="95" spans="1:13">
      <c r="A95" s="1" t="s">
        <v>124</v>
      </c>
      <c r="B95" s="46" t="s">
        <v>344</v>
      </c>
      <c r="C95" t="e">
        <f t="shared" si="14"/>
        <v>#N/A</v>
      </c>
      <c r="D95" t="e">
        <f t="shared" si="15"/>
        <v>#N/A</v>
      </c>
      <c r="E95" t="e">
        <f t="shared" si="16"/>
        <v>#N/A</v>
      </c>
      <c r="F95" t="e">
        <f t="shared" si="17"/>
        <v>#N/A</v>
      </c>
      <c r="G95" t="e">
        <f t="shared" si="18"/>
        <v>#N/A</v>
      </c>
      <c r="H95" t="e">
        <f t="shared" si="19"/>
        <v>#N/A</v>
      </c>
      <c r="I95" t="e">
        <f t="shared" si="20"/>
        <v>#N/A</v>
      </c>
      <c r="J95" t="e">
        <f t="shared" si="21"/>
        <v>#N/A</v>
      </c>
      <c r="K95" t="e">
        <f t="shared" si="22"/>
        <v>#N/A</v>
      </c>
      <c r="L95" t="e">
        <f t="shared" si="23"/>
        <v>#N/A</v>
      </c>
      <c r="M95" t="e">
        <f t="shared" si="24"/>
        <v>#N/A</v>
      </c>
    </row>
    <row r="96" spans="1:13" ht="25.5">
      <c r="A96" s="1" t="s">
        <v>124</v>
      </c>
      <c r="B96" s="46" t="s">
        <v>345</v>
      </c>
      <c r="C96">
        <f t="shared" si="14"/>
        <v>2</v>
      </c>
      <c r="D96">
        <f t="shared" si="15"/>
        <v>1</v>
      </c>
      <c r="E96">
        <f t="shared" si="16"/>
        <v>3</v>
      </c>
      <c r="F96">
        <f t="shared" si="17"/>
        <v>1</v>
      </c>
      <c r="G96">
        <f t="shared" si="18"/>
        <v>0</v>
      </c>
      <c r="H96">
        <f t="shared" si="19"/>
        <v>0</v>
      </c>
      <c r="I96">
        <f t="shared" si="20"/>
        <v>0</v>
      </c>
      <c r="J96">
        <f t="shared" si="21"/>
        <v>0</v>
      </c>
      <c r="K96">
        <f t="shared" si="22"/>
        <v>0</v>
      </c>
      <c r="L96">
        <f t="shared" si="23"/>
        <v>0</v>
      </c>
      <c r="M96">
        <f t="shared" si="24"/>
        <v>0</v>
      </c>
    </row>
    <row r="97" spans="1:13" ht="25.5">
      <c r="A97" s="1" t="s">
        <v>124</v>
      </c>
      <c r="B97" s="46" t="s">
        <v>346</v>
      </c>
      <c r="C97" t="e">
        <f t="shared" si="14"/>
        <v>#N/A</v>
      </c>
      <c r="D97" t="e">
        <f t="shared" si="15"/>
        <v>#N/A</v>
      </c>
      <c r="E97" t="e">
        <f t="shared" si="16"/>
        <v>#N/A</v>
      </c>
      <c r="F97" t="e">
        <f t="shared" si="17"/>
        <v>#N/A</v>
      </c>
      <c r="G97" t="e">
        <f t="shared" si="18"/>
        <v>#N/A</v>
      </c>
      <c r="H97" t="e">
        <f t="shared" si="19"/>
        <v>#N/A</v>
      </c>
      <c r="I97" t="e">
        <f t="shared" si="20"/>
        <v>#N/A</v>
      </c>
      <c r="J97" t="e">
        <f t="shared" si="21"/>
        <v>#N/A</v>
      </c>
      <c r="K97" t="e">
        <f t="shared" si="22"/>
        <v>#N/A</v>
      </c>
      <c r="L97" t="e">
        <f t="shared" si="23"/>
        <v>#N/A</v>
      </c>
      <c r="M97" t="e">
        <f t="shared" si="24"/>
        <v>#N/A</v>
      </c>
    </row>
    <row r="98" spans="1:13" ht="25.5">
      <c r="A98" s="1" t="s">
        <v>80</v>
      </c>
      <c r="B98" s="46" t="s">
        <v>347</v>
      </c>
      <c r="C98">
        <f t="shared" si="14"/>
        <v>0</v>
      </c>
      <c r="D98">
        <f t="shared" si="15"/>
        <v>1</v>
      </c>
      <c r="E98">
        <f t="shared" si="16"/>
        <v>1</v>
      </c>
      <c r="F98">
        <f t="shared" si="17"/>
        <v>0</v>
      </c>
      <c r="G98">
        <f t="shared" si="18"/>
        <v>0</v>
      </c>
      <c r="H98">
        <f t="shared" si="19"/>
        <v>0</v>
      </c>
      <c r="I98">
        <f t="shared" si="20"/>
        <v>0</v>
      </c>
      <c r="J98">
        <f t="shared" si="21"/>
        <v>0</v>
      </c>
      <c r="K98">
        <f t="shared" si="22"/>
        <v>0</v>
      </c>
      <c r="L98">
        <f t="shared" si="23"/>
        <v>0</v>
      </c>
      <c r="M98">
        <f t="shared" si="24"/>
        <v>0</v>
      </c>
    </row>
    <row r="99" spans="1:13" ht="25.5">
      <c r="A99" s="1" t="s">
        <v>124</v>
      </c>
      <c r="B99" s="46" t="s">
        <v>348</v>
      </c>
      <c r="C99" t="e">
        <f t="shared" si="14"/>
        <v>#N/A</v>
      </c>
      <c r="D99" t="e">
        <f t="shared" si="15"/>
        <v>#N/A</v>
      </c>
      <c r="E99" t="e">
        <f t="shared" si="16"/>
        <v>#N/A</v>
      </c>
      <c r="F99" t="e">
        <f t="shared" si="17"/>
        <v>#N/A</v>
      </c>
      <c r="G99" t="e">
        <f t="shared" si="18"/>
        <v>#N/A</v>
      </c>
      <c r="H99" t="e">
        <f t="shared" si="19"/>
        <v>#N/A</v>
      </c>
      <c r="I99" t="e">
        <f t="shared" si="20"/>
        <v>#N/A</v>
      </c>
      <c r="J99" t="e">
        <f t="shared" si="21"/>
        <v>#N/A</v>
      </c>
      <c r="K99" t="e">
        <f t="shared" si="22"/>
        <v>#N/A</v>
      </c>
      <c r="L99" t="e">
        <f t="shared" si="23"/>
        <v>#N/A</v>
      </c>
      <c r="M99" t="e">
        <f t="shared" si="24"/>
        <v>#N/A</v>
      </c>
    </row>
    <row r="100" spans="1:13">
      <c r="A100" s="1"/>
      <c r="B100" s="46"/>
    </row>
    <row r="101" spans="1:13">
      <c r="A101" s="1"/>
      <c r="B101" s="46"/>
    </row>
    <row r="102" spans="1:13">
      <c r="A102" s="1"/>
      <c r="B102" s="46"/>
    </row>
    <row r="103" spans="1:13">
      <c r="A103" s="1"/>
      <c r="B103" s="46"/>
    </row>
    <row r="104" spans="1:13">
      <c r="A104" s="1"/>
      <c r="B104" s="46"/>
    </row>
    <row r="105" spans="1:13">
      <c r="A105" s="1"/>
      <c r="B105" s="46"/>
    </row>
    <row r="106" spans="1:13">
      <c r="A106" s="1"/>
      <c r="B106" s="46"/>
    </row>
    <row r="107" spans="1:13">
      <c r="A107" s="1"/>
      <c r="B107" s="46"/>
    </row>
    <row r="108" spans="1:13">
      <c r="A108" s="1"/>
      <c r="B108" s="46"/>
    </row>
    <row r="109" spans="1:13">
      <c r="A109" s="1"/>
      <c r="B109" s="46"/>
    </row>
    <row r="110" spans="1:13">
      <c r="A110" s="1"/>
      <c r="B110" s="46"/>
    </row>
    <row r="111" spans="1:13" ht="46.5">
      <c r="A111" s="15" t="s">
        <v>40</v>
      </c>
      <c r="B111" s="46"/>
    </row>
    <row r="112" spans="1:13">
      <c r="A112" s="10" t="s">
        <v>1</v>
      </c>
      <c r="B112" s="46" t="s">
        <v>2</v>
      </c>
      <c r="C112" t="s">
        <v>41</v>
      </c>
      <c r="D112" t="s">
        <v>42</v>
      </c>
      <c r="E112" t="s">
        <v>43</v>
      </c>
      <c r="F112" t="s">
        <v>44</v>
      </c>
      <c r="G112" t="s">
        <v>56</v>
      </c>
      <c r="H112" t="s">
        <v>45</v>
      </c>
      <c r="I112" t="s">
        <v>57</v>
      </c>
      <c r="J112" t="s">
        <v>58</v>
      </c>
    </row>
    <row r="113" spans="1:10" ht="25.5">
      <c r="A113" s="1" t="s">
        <v>100</v>
      </c>
      <c r="B113" s="46" t="s">
        <v>349</v>
      </c>
      <c r="C113" t="e">
        <f>VLOOKUP(B113,$BG$4:$BR$15,3,FALSE)</f>
        <v>#N/A</v>
      </c>
      <c r="D113" t="e">
        <f>VLOOKUP(B113,$BG$4:$BR$6,4,FALSE)</f>
        <v>#N/A</v>
      </c>
      <c r="E113" t="e">
        <f>VLOOKUP(B113,$BG$4:$BR$6,6,FALSE)</f>
        <v>#N/A</v>
      </c>
      <c r="F113" t="e">
        <f>VLOOKUP(B113,$BG$4:$BR$6,7,FALSE)</f>
        <v>#N/A</v>
      </c>
      <c r="G113" t="e">
        <f>VLOOKUP(B113,$BG$4:$BR$6,9,FALSE)</f>
        <v>#N/A</v>
      </c>
      <c r="H113" t="e">
        <f>VLOOKUP(B113,$BG$4:$BR$6,10,FALSE)</f>
        <v>#N/A</v>
      </c>
      <c r="I113" t="e">
        <f>VLOOKUP(B113,$BG$4:$BR$6,11,FALSE)</f>
        <v>#N/A</v>
      </c>
      <c r="J113" t="e">
        <f>VLOOKUP(B113,$BG$4:$BR$6,12,FALSE)</f>
        <v>#N/A</v>
      </c>
    </row>
    <row r="114" spans="1:10" ht="25.5">
      <c r="A114" s="1" t="s">
        <v>100</v>
      </c>
      <c r="B114" s="46" t="s">
        <v>350</v>
      </c>
      <c r="C114">
        <f>VLOOKUP(B114,$BG$4:$BR$15,3,FALSE)</f>
        <v>1</v>
      </c>
      <c r="D114">
        <f t="shared" ref="D114:D116" si="25">VLOOKUP(B114,$BG$4:$BR$6,4,FALSE)</f>
        <v>1</v>
      </c>
      <c r="E114">
        <f t="shared" ref="E114:E116" si="26">VLOOKUP(B114,$BG$4:$BR$6,6,FALSE)</f>
        <v>0</v>
      </c>
      <c r="F114">
        <f t="shared" ref="F114:F116" si="27">VLOOKUP(B114,$BG$4:$BR$6,7,FALSE)</f>
        <v>0</v>
      </c>
      <c r="G114">
        <f t="shared" ref="G114:G116" si="28">VLOOKUP(B114,$BG$4:$BR$6,9,FALSE)</f>
        <v>1</v>
      </c>
      <c r="H114">
        <f t="shared" ref="H114:H116" si="29">VLOOKUP(B114,$BG$4:$BR$6,10,FALSE)</f>
        <v>0</v>
      </c>
      <c r="I114">
        <f t="shared" ref="I114:I116" si="30">VLOOKUP(B114,$BG$4:$BR$6,11,FALSE)</f>
        <v>0</v>
      </c>
      <c r="J114">
        <f t="shared" ref="J114:J116" si="31">VLOOKUP(B114,$BG$4:$BR$6,12,FALSE)</f>
        <v>0</v>
      </c>
    </row>
    <row r="115" spans="1:10" ht="25.5">
      <c r="A115" s="1" t="s">
        <v>100</v>
      </c>
      <c r="B115" s="46" t="s">
        <v>351</v>
      </c>
      <c r="C115">
        <f>VLOOKUP(B115,$BG$4:$BR$15,3,FALSE)</f>
        <v>1</v>
      </c>
      <c r="D115">
        <f t="shared" si="25"/>
        <v>1</v>
      </c>
      <c r="E115">
        <f t="shared" si="26"/>
        <v>0</v>
      </c>
      <c r="F115">
        <f t="shared" si="27"/>
        <v>2</v>
      </c>
      <c r="G115">
        <f t="shared" si="28"/>
        <v>1</v>
      </c>
      <c r="H115">
        <f t="shared" si="29"/>
        <v>0</v>
      </c>
      <c r="I115">
        <f t="shared" si="30"/>
        <v>0</v>
      </c>
      <c r="J115">
        <f t="shared" si="31"/>
        <v>0</v>
      </c>
    </row>
    <row r="116" spans="1:10" ht="38.25">
      <c r="A116" s="1" t="s">
        <v>277</v>
      </c>
      <c r="B116" s="46" t="s">
        <v>352</v>
      </c>
      <c r="C116">
        <f>VLOOKUP(B116,$BG$4:$BR$15,3,FALSE)</f>
        <v>0</v>
      </c>
      <c r="D116">
        <f t="shared" si="25"/>
        <v>0</v>
      </c>
      <c r="E116">
        <f t="shared" si="26"/>
        <v>0</v>
      </c>
      <c r="F116">
        <f t="shared" si="27"/>
        <v>0</v>
      </c>
      <c r="G116">
        <f t="shared" si="28"/>
        <v>0</v>
      </c>
      <c r="H116">
        <f t="shared" si="29"/>
        <v>4</v>
      </c>
      <c r="I116">
        <f t="shared" si="30"/>
        <v>147</v>
      </c>
      <c r="J116">
        <f t="shared" si="31"/>
        <v>36.799999999999997</v>
      </c>
    </row>
    <row r="117" spans="1:10">
      <c r="A117" s="1"/>
      <c r="B117" s="46"/>
    </row>
    <row r="118" spans="1:10">
      <c r="A118" s="1"/>
      <c r="B118" s="46"/>
    </row>
    <row r="119" spans="1:10">
      <c r="A119" s="1"/>
      <c r="B119" s="46"/>
    </row>
    <row r="120" spans="1:10">
      <c r="A120" s="1"/>
      <c r="B120" s="46"/>
    </row>
    <row r="121" spans="1:10">
      <c r="A121" s="1"/>
      <c r="B121" s="46"/>
    </row>
    <row r="122" spans="1:10">
      <c r="A122" s="1"/>
      <c r="B122" s="46"/>
    </row>
    <row r="123" spans="1:10">
      <c r="A123" s="1"/>
      <c r="B123" s="46"/>
    </row>
    <row r="124" spans="1:10">
      <c r="A124" s="1"/>
      <c r="B124" s="46"/>
    </row>
    <row r="125" spans="1:10">
      <c r="A125" s="1"/>
      <c r="B125" s="46"/>
    </row>
    <row r="126" spans="1:10">
      <c r="A126" s="1"/>
      <c r="B126" s="46"/>
    </row>
    <row r="127" spans="1:10">
      <c r="A127" s="1"/>
      <c r="B127" s="46"/>
    </row>
    <row r="128" spans="1:10">
      <c r="A128" s="1"/>
      <c r="B128" s="46"/>
    </row>
    <row r="129" spans="1:2">
      <c r="A129" s="1"/>
      <c r="B129" s="46"/>
    </row>
    <row r="130" spans="1:2">
      <c r="A130" s="1"/>
      <c r="B130" s="46"/>
    </row>
    <row r="131" spans="1:2">
      <c r="A131" s="1"/>
      <c r="B131" s="46"/>
    </row>
    <row r="132" spans="1:2">
      <c r="A132" s="1"/>
      <c r="B132" s="46"/>
    </row>
  </sheetData>
  <mergeCells count="13">
    <mergeCell ref="BG2:BH2"/>
    <mergeCell ref="BI2:BO2"/>
    <mergeCell ref="BP2:BR2"/>
    <mergeCell ref="AK2:AN2"/>
    <mergeCell ref="AP2:AQ2"/>
    <mergeCell ref="AR2:AV2"/>
    <mergeCell ref="AW2:BA2"/>
    <mergeCell ref="BB2:BE2"/>
    <mergeCell ref="O2:P2"/>
    <mergeCell ref="Q2:Y2"/>
    <mergeCell ref="AA2:AB2"/>
    <mergeCell ref="AC2:AF2"/>
    <mergeCell ref="AG2:AJ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ABCC4-D5A4-4FC3-8D3D-E4DCBC181AC4}">
  <dimension ref="A1:BR132"/>
  <sheetViews>
    <sheetView topLeftCell="A100" workbookViewId="0">
      <selection activeCell="BG2" sqref="BG1:BR5"/>
    </sheetView>
  </sheetViews>
  <sheetFormatPr defaultRowHeight="15.75"/>
  <sheetData>
    <row r="1" spans="1:70" ht="36">
      <c r="A1" s="14" t="s">
        <v>9</v>
      </c>
      <c r="O1" s="12" t="s">
        <v>49</v>
      </c>
      <c r="AA1" s="12" t="s">
        <v>48</v>
      </c>
      <c r="AP1" s="13" t="s">
        <v>50</v>
      </c>
      <c r="BG1" s="11" t="s">
        <v>353</v>
      </c>
    </row>
    <row r="2" spans="1:70">
      <c r="A2" t="s">
        <v>1</v>
      </c>
      <c r="B2" s="46" t="s">
        <v>2</v>
      </c>
      <c r="C2" s="46" t="s">
        <v>3</v>
      </c>
      <c r="D2" s="46" t="s">
        <v>4</v>
      </c>
      <c r="E2" s="46" t="s">
        <v>5</v>
      </c>
      <c r="F2" s="46" t="s">
        <v>6</v>
      </c>
      <c r="G2" s="46" t="s">
        <v>7</v>
      </c>
      <c r="H2" s="46" t="s">
        <v>0</v>
      </c>
      <c r="I2" s="46" t="s">
        <v>8</v>
      </c>
      <c r="J2" s="46" t="s">
        <v>46</v>
      </c>
      <c r="K2" s="46" t="s">
        <v>35</v>
      </c>
      <c r="L2" s="46" t="s">
        <v>33</v>
      </c>
      <c r="M2" s="46" t="s">
        <v>34</v>
      </c>
      <c r="O2" s="76"/>
      <c r="P2" s="76"/>
      <c r="Q2" s="76" t="s">
        <v>9</v>
      </c>
      <c r="R2" s="76"/>
      <c r="S2" s="76"/>
      <c r="T2" s="76"/>
      <c r="U2" s="76"/>
      <c r="V2" s="76"/>
      <c r="W2" s="76"/>
      <c r="X2" s="76"/>
      <c r="Y2" s="76"/>
      <c r="AA2" s="76"/>
      <c r="AB2" s="76"/>
      <c r="AC2" s="76" t="s">
        <v>26</v>
      </c>
      <c r="AD2" s="76"/>
      <c r="AE2" s="76"/>
      <c r="AF2" s="76"/>
      <c r="AG2" s="76" t="s">
        <v>27</v>
      </c>
      <c r="AH2" s="76"/>
      <c r="AI2" s="76"/>
      <c r="AJ2" s="76"/>
      <c r="AK2" s="76" t="s">
        <v>378</v>
      </c>
      <c r="AL2" s="76"/>
      <c r="AM2" s="76"/>
      <c r="AN2" s="76"/>
      <c r="AP2" s="76"/>
      <c r="AQ2" s="76"/>
      <c r="AR2" s="76" t="s">
        <v>382</v>
      </c>
      <c r="AS2" s="76"/>
      <c r="AT2" s="76"/>
      <c r="AU2" s="76"/>
      <c r="AV2" s="76"/>
      <c r="AW2" s="76" t="s">
        <v>383</v>
      </c>
      <c r="AX2" s="76"/>
      <c r="AY2" s="76"/>
      <c r="AZ2" s="76"/>
      <c r="BA2" s="76"/>
      <c r="BB2" s="76" t="s">
        <v>384</v>
      </c>
      <c r="BC2" s="76"/>
      <c r="BD2" s="76"/>
      <c r="BE2" s="76"/>
      <c r="BG2" s="76"/>
      <c r="BH2" s="76"/>
      <c r="BI2" s="76" t="s">
        <v>40</v>
      </c>
      <c r="BJ2" s="76"/>
      <c r="BK2" s="76"/>
      <c r="BL2" s="76"/>
      <c r="BM2" s="76"/>
      <c r="BN2" s="76"/>
      <c r="BO2" s="76"/>
      <c r="BP2" s="76" t="s">
        <v>389</v>
      </c>
      <c r="BQ2" s="76"/>
      <c r="BR2" s="76"/>
    </row>
    <row r="3" spans="1:70">
      <c r="A3" s="1" t="s">
        <v>105</v>
      </c>
      <c r="B3" s="46" t="s">
        <v>279</v>
      </c>
      <c r="C3" s="1" t="e">
        <f>VLOOKUP(B3,$O$4:$Y$11,3,FALSE)</f>
        <v>#N/A</v>
      </c>
      <c r="D3" s="1" t="e">
        <f>VLOOKUP(B3,$O$4:$Y$11,4,FALSE)</f>
        <v>#N/A</v>
      </c>
      <c r="E3" s="1" t="e">
        <f>VLOOKUP(B3,$O$4:$Y$11,5,FALSE)</f>
        <v>#N/A</v>
      </c>
      <c r="F3" s="1" t="e">
        <f>VLOOKUP(B3,$O$4:$Y$11,6,FALSE)</f>
        <v>#N/A</v>
      </c>
      <c r="G3" s="1" t="e">
        <f>VLOOKUP(B3,$O$4:$Y$11,7,FALSE)</f>
        <v>#N/A</v>
      </c>
      <c r="H3" s="1" t="e">
        <f>VLOOKUP(B3,$O$4:$Y$11,9,FALSE)</f>
        <v>#N/A</v>
      </c>
      <c r="I3" s="1" t="e">
        <f>VLOOKUP(B3,$O$4:$Y$11,10,FALSE)</f>
        <v>#N/A</v>
      </c>
      <c r="J3" s="1" t="e">
        <f>VLOOKUP(B3,$O$4:$Y$11,11,FALSE)</f>
        <v>#N/A</v>
      </c>
      <c r="K3" s="1" t="e">
        <f>VLOOKUP(B3,$AA$4:$AN$56,3,FALSE)</f>
        <v>#N/A</v>
      </c>
      <c r="L3" s="1" t="e">
        <f>VLOOKUP(B3,$AA$4:$AN$56,4,FALSE)</f>
        <v>#N/A</v>
      </c>
      <c r="M3" s="1" t="e">
        <f>VLOOKUP(B3,$AA$4:$AN$56,6,FALSE)</f>
        <v>#N/A</v>
      </c>
      <c r="O3" s="89" t="s">
        <v>2</v>
      </c>
      <c r="P3" s="89" t="s">
        <v>374</v>
      </c>
      <c r="Q3" s="89" t="s">
        <v>3</v>
      </c>
      <c r="R3" s="89" t="s">
        <v>4</v>
      </c>
      <c r="S3" s="89" t="s">
        <v>5</v>
      </c>
      <c r="T3" s="89" t="s">
        <v>6</v>
      </c>
      <c r="U3" s="89" t="s">
        <v>7</v>
      </c>
      <c r="V3" s="89" t="s">
        <v>375</v>
      </c>
      <c r="W3" s="89" t="s">
        <v>0</v>
      </c>
      <c r="X3" s="89" t="s">
        <v>8</v>
      </c>
      <c r="Y3" s="89" t="s">
        <v>376</v>
      </c>
      <c r="AA3" s="91" t="s">
        <v>2</v>
      </c>
      <c r="AB3" s="91" t="s">
        <v>374</v>
      </c>
      <c r="AC3" s="91" t="s">
        <v>4</v>
      </c>
      <c r="AD3" s="91" t="s">
        <v>6</v>
      </c>
      <c r="AE3" s="91" t="s">
        <v>28</v>
      </c>
      <c r="AF3" s="91" t="s">
        <v>0</v>
      </c>
      <c r="AG3" s="91" t="s">
        <v>379</v>
      </c>
      <c r="AH3" s="91" t="s">
        <v>6</v>
      </c>
      <c r="AI3" s="91" t="s">
        <v>28</v>
      </c>
      <c r="AJ3" s="91" t="s">
        <v>0</v>
      </c>
      <c r="AK3" s="91" t="s">
        <v>380</v>
      </c>
      <c r="AL3" s="91" t="s">
        <v>6</v>
      </c>
      <c r="AM3" s="91" t="s">
        <v>28</v>
      </c>
      <c r="AN3" s="91" t="s">
        <v>0</v>
      </c>
      <c r="AP3" s="93" t="s">
        <v>2</v>
      </c>
      <c r="AQ3" s="93" t="s">
        <v>374</v>
      </c>
      <c r="AR3" s="93" t="s">
        <v>36</v>
      </c>
      <c r="AS3" s="93" t="s">
        <v>37</v>
      </c>
      <c r="AT3" s="93" t="s">
        <v>38</v>
      </c>
      <c r="AU3" s="93" t="s">
        <v>385</v>
      </c>
      <c r="AV3" s="93" t="s">
        <v>386</v>
      </c>
      <c r="AW3" s="93" t="s">
        <v>8</v>
      </c>
      <c r="AX3" s="93" t="s">
        <v>6</v>
      </c>
      <c r="AY3" s="93" t="s">
        <v>28</v>
      </c>
      <c r="AZ3" s="93" t="s">
        <v>0</v>
      </c>
      <c r="BA3" s="93" t="s">
        <v>387</v>
      </c>
      <c r="BB3" s="93" t="s">
        <v>15</v>
      </c>
      <c r="BC3" s="93" t="s">
        <v>6</v>
      </c>
      <c r="BD3" s="93" t="s">
        <v>0</v>
      </c>
      <c r="BE3" s="93" t="s">
        <v>39</v>
      </c>
      <c r="BG3" s="95" t="s">
        <v>2</v>
      </c>
      <c r="BH3" s="95" t="s">
        <v>374</v>
      </c>
      <c r="BI3" s="95" t="s">
        <v>41</v>
      </c>
      <c r="BJ3" s="95" t="s">
        <v>42</v>
      </c>
      <c r="BK3" s="95" t="s">
        <v>390</v>
      </c>
      <c r="BL3" s="95" t="s">
        <v>43</v>
      </c>
      <c r="BM3" s="95" t="s">
        <v>44</v>
      </c>
      <c r="BN3" s="95" t="s">
        <v>391</v>
      </c>
      <c r="BO3" s="95" t="s">
        <v>392</v>
      </c>
      <c r="BP3" s="95" t="s">
        <v>45</v>
      </c>
      <c r="BQ3" s="95" t="s">
        <v>6</v>
      </c>
      <c r="BR3" s="95" t="s">
        <v>28</v>
      </c>
    </row>
    <row r="4" spans="1:70" ht="30">
      <c r="A4" s="1" t="s">
        <v>105</v>
      </c>
      <c r="B4" s="46" t="s">
        <v>280</v>
      </c>
      <c r="C4" s="1" t="e">
        <f>VLOOKUP(B4,$O$4:$Y$11,3,FALSE)</f>
        <v>#N/A</v>
      </c>
      <c r="D4" s="1" t="e">
        <f>VLOOKUP(B4,$O$4:$Y$11,4,FALSE)</f>
        <v>#N/A</v>
      </c>
      <c r="E4" s="1" t="e">
        <f>VLOOKUP(B4,$O$4:$Y$11,5,FALSE)</f>
        <v>#N/A</v>
      </c>
      <c r="F4" s="1" t="e">
        <f>VLOOKUP(B4,$O$4:$Y$11,6,FALSE)</f>
        <v>#N/A</v>
      </c>
      <c r="G4" s="1" t="e">
        <f>VLOOKUP(B4,$O$4:$Y$11,7,FALSE)</f>
        <v>#N/A</v>
      </c>
      <c r="H4" s="1" t="e">
        <f>VLOOKUP(B4,$O$4:$Y$11,9,FALSE)</f>
        <v>#N/A</v>
      </c>
      <c r="I4" s="1" t="e">
        <f>VLOOKUP(B4,$O$4:$Y$11,10,FALSE)</f>
        <v>#N/A</v>
      </c>
      <c r="J4" s="1" t="e">
        <f>VLOOKUP(B4,$O$4:$Y$11,11,FALSE)</f>
        <v>#N/A</v>
      </c>
      <c r="K4" s="1" t="e">
        <f t="shared" ref="K4:K7" si="0">VLOOKUP(B4,$AA$4:$AN$56,3,FALSE)</f>
        <v>#N/A</v>
      </c>
      <c r="L4" s="1" t="e">
        <f t="shared" ref="L4:L7" si="1">VLOOKUP(B4,$AA$4:$AN$56,4,FALSE)</f>
        <v>#N/A</v>
      </c>
      <c r="M4" s="1" t="e">
        <f t="shared" ref="M4:M7" si="2">VLOOKUP(B4,$AA$4:$AN$56,6,FALSE)</f>
        <v>#N/A</v>
      </c>
      <c r="O4" s="89" t="s">
        <v>282</v>
      </c>
      <c r="P4" s="90" t="s">
        <v>377</v>
      </c>
      <c r="Q4" s="90">
        <v>28</v>
      </c>
      <c r="R4" s="90">
        <v>44</v>
      </c>
      <c r="S4" s="90">
        <v>63.6</v>
      </c>
      <c r="T4" s="90">
        <v>239</v>
      </c>
      <c r="U4" s="90">
        <v>5.4</v>
      </c>
      <c r="V4" s="90">
        <v>3.4</v>
      </c>
      <c r="W4" s="90">
        <v>0</v>
      </c>
      <c r="X4" s="90">
        <v>2</v>
      </c>
      <c r="Y4" s="90">
        <v>100.2</v>
      </c>
      <c r="AA4" s="91" t="s">
        <v>287</v>
      </c>
      <c r="AB4" s="92" t="s">
        <v>377</v>
      </c>
      <c r="AC4" s="92">
        <v>27</v>
      </c>
      <c r="AD4" s="92">
        <v>143</v>
      </c>
      <c r="AE4" s="92">
        <v>5.3</v>
      </c>
      <c r="AF4" s="92">
        <v>1</v>
      </c>
      <c r="AG4" s="92">
        <v>9</v>
      </c>
      <c r="AH4" s="92">
        <v>54</v>
      </c>
      <c r="AI4" s="92">
        <v>6</v>
      </c>
      <c r="AJ4" s="92">
        <v>0</v>
      </c>
      <c r="AK4" s="92">
        <v>36</v>
      </c>
      <c r="AL4" s="92">
        <v>197</v>
      </c>
      <c r="AM4" s="92">
        <v>5.5</v>
      </c>
      <c r="AN4" s="92">
        <v>1</v>
      </c>
      <c r="AP4" s="93" t="s">
        <v>306</v>
      </c>
      <c r="AQ4" s="94" t="s">
        <v>377</v>
      </c>
      <c r="AR4" s="94">
        <v>6</v>
      </c>
      <c r="AS4" s="94">
        <v>3</v>
      </c>
      <c r="AT4" s="94">
        <v>9</v>
      </c>
      <c r="AU4" s="94">
        <v>2</v>
      </c>
      <c r="AV4" s="94">
        <v>1</v>
      </c>
      <c r="AW4" s="94">
        <v>1</v>
      </c>
      <c r="AX4" s="94">
        <v>0</v>
      </c>
      <c r="AY4" s="94">
        <v>0</v>
      </c>
      <c r="AZ4" s="94">
        <v>0</v>
      </c>
      <c r="BA4" s="94">
        <v>1</v>
      </c>
      <c r="BB4" s="94"/>
      <c r="BC4" s="94"/>
      <c r="BD4" s="94"/>
      <c r="BE4" s="94"/>
      <c r="BG4" s="95" t="s">
        <v>350</v>
      </c>
      <c r="BH4" s="96" t="s">
        <v>377</v>
      </c>
      <c r="BI4" s="96">
        <v>1</v>
      </c>
      <c r="BJ4" s="96">
        <v>1</v>
      </c>
      <c r="BK4" s="96">
        <v>100</v>
      </c>
      <c r="BL4" s="96">
        <v>2</v>
      </c>
      <c r="BM4" s="96">
        <v>4</v>
      </c>
      <c r="BN4" s="96">
        <v>50</v>
      </c>
      <c r="BO4" s="96">
        <v>7</v>
      </c>
      <c r="BP4" s="96"/>
      <c r="BQ4" s="96"/>
      <c r="BR4" s="96"/>
    </row>
    <row r="5" spans="1:70" ht="45">
      <c r="A5" s="1" t="s">
        <v>105</v>
      </c>
      <c r="B5" s="46" t="s">
        <v>281</v>
      </c>
      <c r="C5" s="1" t="e">
        <f>VLOOKUP(B5,$O$4:$Y$11,3,FALSE)</f>
        <v>#N/A</v>
      </c>
      <c r="D5" s="1" t="e">
        <f>VLOOKUP(B5,$O$4:$Y$11,4,FALSE)</f>
        <v>#N/A</v>
      </c>
      <c r="E5" s="1" t="e">
        <f>VLOOKUP(B5,$O$4:$Y$11,5,FALSE)</f>
        <v>#N/A</v>
      </c>
      <c r="F5" s="1" t="e">
        <f>VLOOKUP(B5,$O$4:$Y$11,6,FALSE)</f>
        <v>#N/A</v>
      </c>
      <c r="G5" s="1" t="e">
        <f>VLOOKUP(B5,$O$4:$Y$11,7,FALSE)</f>
        <v>#N/A</v>
      </c>
      <c r="H5" s="1" t="e">
        <f>VLOOKUP(B5,$O$4:$Y$11,9,FALSE)</f>
        <v>#N/A</v>
      </c>
      <c r="I5" s="1" t="e">
        <f>VLOOKUP(B5,$O$4:$Y$11,10,FALSE)</f>
        <v>#N/A</v>
      </c>
      <c r="J5" s="1" t="e">
        <f>VLOOKUP(B5,$O$4:$Y$11,11,FALSE)</f>
        <v>#N/A</v>
      </c>
      <c r="K5" s="1" t="e">
        <f t="shared" si="0"/>
        <v>#N/A</v>
      </c>
      <c r="L5" s="1" t="e">
        <f t="shared" si="1"/>
        <v>#N/A</v>
      </c>
      <c r="M5" s="1" t="e">
        <f t="shared" si="2"/>
        <v>#N/A</v>
      </c>
      <c r="O5" s="46"/>
      <c r="P5" s="1"/>
      <c r="Q5" s="1"/>
      <c r="R5" s="1"/>
      <c r="S5" s="1"/>
      <c r="T5" s="1"/>
      <c r="U5" s="1"/>
      <c r="V5" s="1"/>
      <c r="W5" s="1"/>
      <c r="X5" s="1"/>
      <c r="Y5" s="1"/>
      <c r="AA5" s="91" t="s">
        <v>282</v>
      </c>
      <c r="AB5" s="92" t="s">
        <v>377</v>
      </c>
      <c r="AC5" s="92">
        <v>4</v>
      </c>
      <c r="AD5" s="92">
        <v>6</v>
      </c>
      <c r="AE5" s="92">
        <v>1.5</v>
      </c>
      <c r="AF5" s="92">
        <v>0</v>
      </c>
      <c r="AG5" s="92"/>
      <c r="AH5" s="92"/>
      <c r="AI5" s="92"/>
      <c r="AJ5" s="92"/>
      <c r="AK5" s="92">
        <v>4</v>
      </c>
      <c r="AL5" s="92">
        <v>6</v>
      </c>
      <c r="AM5" s="92">
        <v>1.5</v>
      </c>
      <c r="AN5" s="92">
        <v>0</v>
      </c>
      <c r="AP5" s="93" t="s">
        <v>309</v>
      </c>
      <c r="AQ5" s="94" t="s">
        <v>377</v>
      </c>
      <c r="AR5" s="94">
        <v>5</v>
      </c>
      <c r="AS5" s="94">
        <v>1</v>
      </c>
      <c r="AT5" s="94">
        <v>6</v>
      </c>
      <c r="AU5" s="94">
        <v>1</v>
      </c>
      <c r="AV5" s="94">
        <v>0</v>
      </c>
      <c r="AW5" s="94"/>
      <c r="AX5" s="94"/>
      <c r="AY5" s="94"/>
      <c r="AZ5" s="94"/>
      <c r="BA5" s="94">
        <v>1</v>
      </c>
      <c r="BB5" s="94"/>
      <c r="BC5" s="94"/>
      <c r="BD5" s="94"/>
      <c r="BE5" s="94">
        <v>1</v>
      </c>
      <c r="BG5" s="95" t="s">
        <v>352</v>
      </c>
      <c r="BH5" s="96" t="s">
        <v>377</v>
      </c>
      <c r="BI5" s="96"/>
      <c r="BJ5" s="96"/>
      <c r="BK5" s="96"/>
      <c r="BL5" s="96"/>
      <c r="BM5" s="96"/>
      <c r="BN5" s="96"/>
      <c r="BO5" s="96"/>
      <c r="BP5" s="96">
        <v>3</v>
      </c>
      <c r="BQ5" s="96">
        <v>121</v>
      </c>
      <c r="BR5" s="96">
        <v>40.299999999999997</v>
      </c>
    </row>
    <row r="6" spans="1:70" ht="30">
      <c r="A6" s="1" t="s">
        <v>105</v>
      </c>
      <c r="B6" s="46" t="s">
        <v>282</v>
      </c>
      <c r="C6" s="1">
        <f>VLOOKUP(B6,$O$4:$Y$11,3,FALSE)</f>
        <v>28</v>
      </c>
      <c r="D6" s="1">
        <f>VLOOKUP(B6,$O$4:$Y$11,4,FALSE)</f>
        <v>44</v>
      </c>
      <c r="E6" s="1">
        <f>VLOOKUP(B6,$O$4:$Y$11,5,FALSE)</f>
        <v>63.6</v>
      </c>
      <c r="F6" s="1">
        <f>VLOOKUP(B6,$O$4:$Y$11,6,FALSE)</f>
        <v>239</v>
      </c>
      <c r="G6" s="1">
        <f>VLOOKUP(B6,$O$4:$Y$11,7,FALSE)</f>
        <v>5.4</v>
      </c>
      <c r="H6" s="1">
        <f>VLOOKUP(B6,$O$4:$Y$11,9,FALSE)</f>
        <v>0</v>
      </c>
      <c r="I6" s="1">
        <f>VLOOKUP(B6,$O$4:$Y$11,10,FALSE)</f>
        <v>2</v>
      </c>
      <c r="J6" s="1">
        <f>VLOOKUP(B6,$O$4:$Y$11,11,FALSE)</f>
        <v>100.2</v>
      </c>
      <c r="K6" s="1">
        <f t="shared" si="0"/>
        <v>4</v>
      </c>
      <c r="L6" s="1">
        <f t="shared" si="1"/>
        <v>6</v>
      </c>
      <c r="M6" s="1">
        <f t="shared" si="2"/>
        <v>0</v>
      </c>
      <c r="O6" s="46"/>
      <c r="P6" s="1"/>
      <c r="Q6" s="1"/>
      <c r="R6" s="1"/>
      <c r="S6" s="1"/>
      <c r="T6" s="1"/>
      <c r="U6" s="1"/>
      <c r="V6" s="1"/>
      <c r="W6" s="1"/>
      <c r="X6" s="1"/>
      <c r="Y6" s="1"/>
      <c r="AA6" s="91" t="s">
        <v>289</v>
      </c>
      <c r="AB6" s="92" t="s">
        <v>377</v>
      </c>
      <c r="AC6" s="92">
        <v>3</v>
      </c>
      <c r="AD6" s="92">
        <v>1</v>
      </c>
      <c r="AE6" s="92">
        <v>0.3</v>
      </c>
      <c r="AF6" s="92">
        <v>0</v>
      </c>
      <c r="AG6" s="92"/>
      <c r="AH6" s="92"/>
      <c r="AI6" s="92"/>
      <c r="AJ6" s="92"/>
      <c r="AK6" s="92">
        <v>3</v>
      </c>
      <c r="AL6" s="92">
        <v>1</v>
      </c>
      <c r="AM6" s="92">
        <v>0.3</v>
      </c>
      <c r="AN6" s="92">
        <v>0</v>
      </c>
      <c r="AP6" s="93" t="s">
        <v>314</v>
      </c>
      <c r="AQ6" s="94" t="s">
        <v>377</v>
      </c>
      <c r="AR6" s="94">
        <v>4</v>
      </c>
      <c r="AS6" s="94">
        <v>1</v>
      </c>
      <c r="AT6" s="94">
        <v>5</v>
      </c>
      <c r="AU6" s="94">
        <v>0.5</v>
      </c>
      <c r="AV6" s="94">
        <v>0</v>
      </c>
      <c r="AW6" s="94"/>
      <c r="AX6" s="94"/>
      <c r="AY6" s="94"/>
      <c r="AZ6" s="94"/>
      <c r="BA6" s="94">
        <v>1</v>
      </c>
      <c r="BB6" s="94"/>
      <c r="BC6" s="94"/>
      <c r="BD6" s="94"/>
      <c r="BE6" s="94">
        <v>1</v>
      </c>
      <c r="BG6" s="46"/>
      <c r="BH6" s="1"/>
      <c r="BI6" s="10"/>
      <c r="BJ6" s="10"/>
      <c r="BK6" s="10"/>
      <c r="BL6" s="10"/>
      <c r="BM6" s="10"/>
      <c r="BN6" s="10"/>
      <c r="BO6" s="10"/>
      <c r="BP6" s="1"/>
      <c r="BQ6" s="1"/>
      <c r="BR6" s="1"/>
    </row>
    <row r="7" spans="1:70" ht="30">
      <c r="A7" s="1" t="s">
        <v>105</v>
      </c>
      <c r="B7" s="46" t="s">
        <v>283</v>
      </c>
      <c r="C7" s="1" t="e">
        <f>VLOOKUP(B7,$O$4:$Y$11,3,FALSE)</f>
        <v>#N/A</v>
      </c>
      <c r="D7" s="1" t="e">
        <f>VLOOKUP(B7,$O$4:$Y$11,4,FALSE)</f>
        <v>#N/A</v>
      </c>
      <c r="E7" s="1" t="e">
        <f>VLOOKUP(B7,$O$4:$Y$11,5,FALSE)</f>
        <v>#N/A</v>
      </c>
      <c r="F7" s="1" t="e">
        <f>VLOOKUP(B7,$O$4:$Y$11,6,FALSE)</f>
        <v>#N/A</v>
      </c>
      <c r="G7" s="1" t="e">
        <f>VLOOKUP(B7,$O$4:$Y$11,7,FALSE)</f>
        <v>#N/A</v>
      </c>
      <c r="H7" s="1" t="e">
        <f>VLOOKUP(B7,$O$4:$Y$11,9,FALSE)</f>
        <v>#N/A</v>
      </c>
      <c r="I7" s="1" t="e">
        <f>VLOOKUP(B7,$O$4:$Y$11,10,FALSE)</f>
        <v>#N/A</v>
      </c>
      <c r="J7" s="1" t="e">
        <f>VLOOKUP(B7,$O$4:$Y$11,11,FALSE)</f>
        <v>#N/A</v>
      </c>
      <c r="K7" s="1" t="e">
        <f t="shared" si="0"/>
        <v>#N/A</v>
      </c>
      <c r="L7" s="1" t="e">
        <f t="shared" si="1"/>
        <v>#N/A</v>
      </c>
      <c r="M7" s="1" t="e">
        <f t="shared" si="2"/>
        <v>#N/A</v>
      </c>
      <c r="AA7" s="91" t="s">
        <v>302</v>
      </c>
      <c r="AB7" s="92" t="s">
        <v>377</v>
      </c>
      <c r="AC7" s="92">
        <v>1</v>
      </c>
      <c r="AD7" s="92">
        <v>2</v>
      </c>
      <c r="AE7" s="92">
        <v>2</v>
      </c>
      <c r="AF7" s="92">
        <v>0</v>
      </c>
      <c r="AG7" s="92">
        <v>3</v>
      </c>
      <c r="AH7" s="92">
        <v>21</v>
      </c>
      <c r="AI7" s="92">
        <v>7</v>
      </c>
      <c r="AJ7" s="92">
        <v>0</v>
      </c>
      <c r="AK7" s="92">
        <v>4</v>
      </c>
      <c r="AL7" s="92">
        <v>23</v>
      </c>
      <c r="AM7" s="92">
        <v>5.8</v>
      </c>
      <c r="AN7" s="92">
        <v>0</v>
      </c>
      <c r="AP7" s="93" t="s">
        <v>307</v>
      </c>
      <c r="AQ7" s="94" t="s">
        <v>377</v>
      </c>
      <c r="AR7" s="94">
        <v>1</v>
      </c>
      <c r="AS7" s="94">
        <v>3</v>
      </c>
      <c r="AT7" s="94">
        <v>4</v>
      </c>
      <c r="AU7" s="94">
        <v>0</v>
      </c>
      <c r="AV7" s="94">
        <v>0</v>
      </c>
      <c r="AW7" s="94"/>
      <c r="AX7" s="94"/>
      <c r="AY7" s="94"/>
      <c r="AZ7" s="94"/>
      <c r="BA7" s="94"/>
      <c r="BB7" s="94"/>
      <c r="BC7" s="94"/>
      <c r="BD7" s="94"/>
      <c r="BE7" s="94"/>
    </row>
    <row r="8" spans="1:70" ht="30">
      <c r="A8" s="1"/>
      <c r="B8" s="46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AA8" s="91" t="s">
        <v>381</v>
      </c>
      <c r="AB8" s="92" t="s">
        <v>377</v>
      </c>
      <c r="AC8" s="92"/>
      <c r="AD8" s="92"/>
      <c r="AE8" s="92"/>
      <c r="AF8" s="92"/>
      <c r="AG8" s="92">
        <v>8</v>
      </c>
      <c r="AH8" s="92">
        <v>106</v>
      </c>
      <c r="AI8" s="92">
        <v>13.3</v>
      </c>
      <c r="AJ8" s="92">
        <v>0</v>
      </c>
      <c r="AK8" s="92">
        <v>8</v>
      </c>
      <c r="AL8" s="92">
        <v>106</v>
      </c>
      <c r="AM8" s="92">
        <v>13.3</v>
      </c>
      <c r="AN8" s="92">
        <v>0</v>
      </c>
      <c r="AP8" s="93" t="s">
        <v>330</v>
      </c>
      <c r="AQ8" s="94" t="s">
        <v>377</v>
      </c>
      <c r="AR8" s="94">
        <v>2</v>
      </c>
      <c r="AS8" s="94">
        <v>1</v>
      </c>
      <c r="AT8" s="94">
        <v>3</v>
      </c>
      <c r="AU8" s="94">
        <v>0</v>
      </c>
      <c r="AV8" s="94">
        <v>0</v>
      </c>
      <c r="AW8" s="94"/>
      <c r="AX8" s="94"/>
      <c r="AY8" s="94"/>
      <c r="AZ8" s="94"/>
      <c r="BA8" s="94"/>
      <c r="BB8" s="94"/>
      <c r="BC8" s="94"/>
      <c r="BD8" s="94"/>
      <c r="BE8" s="94">
        <v>1</v>
      </c>
    </row>
    <row r="9" spans="1:70" ht="30">
      <c r="A9" s="1"/>
      <c r="B9" s="46"/>
      <c r="P9" s="46"/>
      <c r="Q9" s="1"/>
      <c r="R9" s="1"/>
      <c r="S9" s="1"/>
      <c r="T9" s="1"/>
      <c r="U9" s="1"/>
      <c r="V9" s="1"/>
      <c r="W9" s="1"/>
      <c r="X9" s="1"/>
      <c r="AA9" s="91" t="s">
        <v>292</v>
      </c>
      <c r="AB9" s="92" t="s">
        <v>377</v>
      </c>
      <c r="AC9" s="92"/>
      <c r="AD9" s="92"/>
      <c r="AE9" s="92"/>
      <c r="AF9" s="92"/>
      <c r="AG9" s="92">
        <v>4</v>
      </c>
      <c r="AH9" s="92">
        <v>33</v>
      </c>
      <c r="AI9" s="92">
        <v>8.3000000000000007</v>
      </c>
      <c r="AJ9" s="92">
        <v>0</v>
      </c>
      <c r="AK9" s="92">
        <v>4</v>
      </c>
      <c r="AL9" s="92">
        <v>33</v>
      </c>
      <c r="AM9" s="92">
        <v>8.3000000000000007</v>
      </c>
      <c r="AN9" s="92">
        <v>0</v>
      </c>
      <c r="AP9" s="93" t="s">
        <v>318</v>
      </c>
      <c r="AQ9" s="94" t="s">
        <v>377</v>
      </c>
      <c r="AR9" s="94">
        <v>3</v>
      </c>
      <c r="AS9" s="94">
        <v>0</v>
      </c>
      <c r="AT9" s="94">
        <v>3</v>
      </c>
      <c r="AU9" s="94">
        <v>0</v>
      </c>
      <c r="AV9" s="94">
        <v>0</v>
      </c>
      <c r="AW9" s="94"/>
      <c r="AX9" s="94"/>
      <c r="AY9" s="94"/>
      <c r="AZ9" s="94"/>
      <c r="BA9" s="94">
        <v>1</v>
      </c>
      <c r="BB9" s="94"/>
      <c r="BC9" s="94"/>
      <c r="BD9" s="94"/>
      <c r="BE9" s="94"/>
    </row>
    <row r="10" spans="1:70" ht="63">
      <c r="A10" s="17" t="s">
        <v>26</v>
      </c>
      <c r="B10" s="46"/>
      <c r="O10" s="12"/>
      <c r="P10" s="46"/>
      <c r="Q10" s="1"/>
      <c r="R10" s="1"/>
      <c r="S10" s="1"/>
      <c r="T10" s="1"/>
      <c r="U10" s="1"/>
      <c r="V10" s="1"/>
      <c r="W10" s="1"/>
      <c r="X10" s="1"/>
      <c r="AA10" s="91" t="s">
        <v>354</v>
      </c>
      <c r="AB10" s="92" t="s">
        <v>377</v>
      </c>
      <c r="AC10" s="92"/>
      <c r="AD10" s="92"/>
      <c r="AE10" s="92"/>
      <c r="AF10" s="92"/>
      <c r="AG10" s="92">
        <v>1</v>
      </c>
      <c r="AH10" s="92">
        <v>11</v>
      </c>
      <c r="AI10" s="92">
        <v>11</v>
      </c>
      <c r="AJ10" s="92">
        <v>0</v>
      </c>
      <c r="AK10" s="92">
        <v>1</v>
      </c>
      <c r="AL10" s="92">
        <v>11</v>
      </c>
      <c r="AM10" s="92">
        <v>11</v>
      </c>
      <c r="AN10" s="92">
        <v>0</v>
      </c>
      <c r="AP10" s="93" t="s">
        <v>320</v>
      </c>
      <c r="AQ10" s="94" t="s">
        <v>377</v>
      </c>
      <c r="AR10" s="94">
        <v>3</v>
      </c>
      <c r="AS10" s="94">
        <v>0</v>
      </c>
      <c r="AT10" s="94">
        <v>3</v>
      </c>
      <c r="AU10" s="94">
        <v>0</v>
      </c>
      <c r="AV10" s="94">
        <v>0</v>
      </c>
      <c r="AW10" s="94"/>
      <c r="AX10" s="94"/>
      <c r="AY10" s="94"/>
      <c r="AZ10" s="94"/>
      <c r="BA10" s="94"/>
      <c r="BB10" s="94"/>
      <c r="BC10" s="94"/>
      <c r="BD10" s="94"/>
      <c r="BE10" s="94"/>
    </row>
    <row r="11" spans="1:70" ht="30">
      <c r="A11" s="10" t="s">
        <v>1</v>
      </c>
      <c r="B11" s="46" t="s">
        <v>2</v>
      </c>
      <c r="C11" t="s">
        <v>29</v>
      </c>
      <c r="D11" t="s">
        <v>6</v>
      </c>
      <c r="E11" t="s">
        <v>28</v>
      </c>
      <c r="F11" t="s">
        <v>0</v>
      </c>
      <c r="G11" t="s">
        <v>30</v>
      </c>
      <c r="H11" t="s">
        <v>32</v>
      </c>
      <c r="I11" t="s">
        <v>31</v>
      </c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91" t="s">
        <v>298</v>
      </c>
      <c r="AB11" s="92" t="s">
        <v>377</v>
      </c>
      <c r="AC11" s="92"/>
      <c r="AD11" s="92"/>
      <c r="AE11" s="92"/>
      <c r="AF11" s="92"/>
      <c r="AG11" s="92">
        <v>1</v>
      </c>
      <c r="AH11" s="92">
        <v>5</v>
      </c>
      <c r="AI11" s="92">
        <v>5</v>
      </c>
      <c r="AJ11" s="92">
        <v>0</v>
      </c>
      <c r="AK11" s="92">
        <v>1</v>
      </c>
      <c r="AL11" s="92">
        <v>5</v>
      </c>
      <c r="AM11" s="92">
        <v>5</v>
      </c>
      <c r="AN11" s="92">
        <v>0</v>
      </c>
      <c r="AP11" s="93" t="s">
        <v>322</v>
      </c>
      <c r="AQ11" s="94" t="s">
        <v>377</v>
      </c>
      <c r="AR11" s="94">
        <v>2</v>
      </c>
      <c r="AS11" s="94">
        <v>1</v>
      </c>
      <c r="AT11" s="94">
        <v>3</v>
      </c>
      <c r="AU11" s="94">
        <v>0</v>
      </c>
      <c r="AV11" s="94">
        <v>0</v>
      </c>
      <c r="AW11" s="94"/>
      <c r="AX11" s="94"/>
      <c r="AY11" s="94"/>
      <c r="AZ11" s="94"/>
      <c r="BA11" s="94"/>
      <c r="BB11" s="94"/>
      <c r="BC11" s="94"/>
      <c r="BD11" s="94"/>
      <c r="BE11" s="94"/>
    </row>
    <row r="12" spans="1:70" ht="30">
      <c r="A12" s="1" t="s">
        <v>90</v>
      </c>
      <c r="B12" s="46" t="s">
        <v>284</v>
      </c>
      <c r="C12" t="e">
        <f t="shared" ref="C12:C17" si="3">VLOOKUP(B12,$AA$4:$AN$36,3,FALSE)</f>
        <v>#N/A</v>
      </c>
      <c r="D12" t="e">
        <f t="shared" ref="D12:D17" si="4">VLOOKUP(B12,$AA$4:$AN$36,4,FALSE)</f>
        <v>#N/A</v>
      </c>
      <c r="E12" t="e">
        <f t="shared" ref="E12:E17" si="5">VLOOKUP(B12,$AA$4:$AN$36,5,FALSE)</f>
        <v>#N/A</v>
      </c>
      <c r="F12" t="e">
        <f t="shared" ref="F12:F17" si="6">VLOOKUP(B12,$AA$4:$AN$36,6,FALSE)</f>
        <v>#N/A</v>
      </c>
      <c r="G12" t="e">
        <f t="shared" ref="G12:G17" si="7">VLOOKUP(B12,$AA$4:$AN$36,7,FALSE)</f>
        <v>#N/A</v>
      </c>
      <c r="H12" t="e">
        <f t="shared" ref="H12:H17" si="8">VLOOKUP(B12,$AA$4:$AN$36,8,FALSE)</f>
        <v>#N/A</v>
      </c>
      <c r="I12" t="e">
        <f t="shared" ref="I12:I17" si="9">VLOOKUP(B12,$AA$4:$AN$36,10,FALSE)</f>
        <v>#N/A</v>
      </c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91" t="s">
        <v>301</v>
      </c>
      <c r="AB12" s="92" t="s">
        <v>377</v>
      </c>
      <c r="AC12" s="92"/>
      <c r="AD12" s="92"/>
      <c r="AE12" s="92"/>
      <c r="AF12" s="92"/>
      <c r="AG12" s="92">
        <v>1</v>
      </c>
      <c r="AH12" s="92">
        <v>5</v>
      </c>
      <c r="AI12" s="92">
        <v>5</v>
      </c>
      <c r="AJ12" s="92">
        <v>0</v>
      </c>
      <c r="AK12" s="92">
        <v>1</v>
      </c>
      <c r="AL12" s="92">
        <v>5</v>
      </c>
      <c r="AM12" s="92">
        <v>5</v>
      </c>
      <c r="AN12" s="92">
        <v>0</v>
      </c>
      <c r="AP12" s="93" t="s">
        <v>388</v>
      </c>
      <c r="AQ12" s="94" t="s">
        <v>377</v>
      </c>
      <c r="AR12" s="94">
        <v>3</v>
      </c>
      <c r="AS12" s="94">
        <v>0</v>
      </c>
      <c r="AT12" s="94">
        <v>3</v>
      </c>
      <c r="AU12" s="94">
        <v>0</v>
      </c>
      <c r="AV12" s="94">
        <v>0</v>
      </c>
      <c r="AW12" s="94"/>
      <c r="AX12" s="94"/>
      <c r="AY12" s="94"/>
      <c r="AZ12" s="94"/>
      <c r="BA12" s="94"/>
      <c r="BB12" s="94"/>
      <c r="BC12" s="94"/>
      <c r="BD12" s="94"/>
      <c r="BE12" s="94"/>
    </row>
    <row r="13" spans="1:70" ht="45">
      <c r="A13" s="1" t="s">
        <v>90</v>
      </c>
      <c r="B13" s="46" t="s">
        <v>285</v>
      </c>
      <c r="C13" t="e">
        <f t="shared" si="3"/>
        <v>#N/A</v>
      </c>
      <c r="D13" t="e">
        <f t="shared" si="4"/>
        <v>#N/A</v>
      </c>
      <c r="E13" t="e">
        <f t="shared" si="5"/>
        <v>#N/A</v>
      </c>
      <c r="F13" t="e">
        <f t="shared" si="6"/>
        <v>#N/A</v>
      </c>
      <c r="G13" t="e">
        <f t="shared" si="7"/>
        <v>#N/A</v>
      </c>
      <c r="H13" t="e">
        <f t="shared" si="8"/>
        <v>#N/A</v>
      </c>
      <c r="I13" t="e">
        <f t="shared" si="9"/>
        <v>#N/A</v>
      </c>
      <c r="O13" s="46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91" t="s">
        <v>393</v>
      </c>
      <c r="AB13" s="92" t="s">
        <v>377</v>
      </c>
      <c r="AC13" s="92"/>
      <c r="AD13" s="92"/>
      <c r="AE13" s="92"/>
      <c r="AF13" s="92"/>
      <c r="AG13" s="92">
        <v>1</v>
      </c>
      <c r="AH13" s="92">
        <v>4</v>
      </c>
      <c r="AI13" s="92">
        <v>4</v>
      </c>
      <c r="AJ13" s="92">
        <v>0</v>
      </c>
      <c r="AK13" s="92">
        <v>1</v>
      </c>
      <c r="AL13" s="92">
        <v>4</v>
      </c>
      <c r="AM13" s="92">
        <v>4</v>
      </c>
      <c r="AN13" s="92">
        <v>0</v>
      </c>
      <c r="AP13" s="93" t="s">
        <v>340</v>
      </c>
      <c r="AQ13" s="94" t="s">
        <v>377</v>
      </c>
      <c r="AR13" s="94">
        <v>2</v>
      </c>
      <c r="AS13" s="94">
        <v>1</v>
      </c>
      <c r="AT13" s="94">
        <v>3</v>
      </c>
      <c r="AU13" s="94">
        <v>0</v>
      </c>
      <c r="AV13" s="94">
        <v>0</v>
      </c>
      <c r="AW13" s="94"/>
      <c r="AX13" s="94"/>
      <c r="AY13" s="94"/>
      <c r="AZ13" s="94"/>
      <c r="BA13" s="94"/>
      <c r="BB13" s="94"/>
      <c r="BC13" s="94"/>
      <c r="BD13" s="94"/>
      <c r="BE13" s="94"/>
    </row>
    <row r="14" spans="1:70" ht="30">
      <c r="A14" s="1" t="s">
        <v>90</v>
      </c>
      <c r="B14" s="46" t="s">
        <v>286</v>
      </c>
      <c r="C14" t="e">
        <f t="shared" si="3"/>
        <v>#N/A</v>
      </c>
      <c r="D14" t="e">
        <f t="shared" si="4"/>
        <v>#N/A</v>
      </c>
      <c r="E14" t="e">
        <f t="shared" si="5"/>
        <v>#N/A</v>
      </c>
      <c r="F14" t="e">
        <f t="shared" si="6"/>
        <v>#N/A</v>
      </c>
      <c r="G14" t="e">
        <f t="shared" si="7"/>
        <v>#N/A</v>
      </c>
      <c r="H14" t="e">
        <f t="shared" si="8"/>
        <v>#N/A</v>
      </c>
      <c r="I14" t="e">
        <f t="shared" si="9"/>
        <v>#N/A</v>
      </c>
      <c r="O14" s="46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P14" s="93" t="s">
        <v>345</v>
      </c>
      <c r="AQ14" s="94" t="s">
        <v>377</v>
      </c>
      <c r="AR14" s="94">
        <v>3</v>
      </c>
      <c r="AS14" s="94">
        <v>0</v>
      </c>
      <c r="AT14" s="94">
        <v>3</v>
      </c>
      <c r="AU14" s="94">
        <v>1</v>
      </c>
      <c r="AV14" s="94">
        <v>1</v>
      </c>
      <c r="AW14" s="94"/>
      <c r="AX14" s="94"/>
      <c r="AY14" s="94"/>
      <c r="AZ14" s="94"/>
      <c r="BA14" s="94"/>
      <c r="BB14" s="94"/>
      <c r="BC14" s="94"/>
      <c r="BD14" s="94"/>
      <c r="BE14" s="94"/>
    </row>
    <row r="15" spans="1:70" ht="30">
      <c r="A15" s="1" t="s">
        <v>90</v>
      </c>
      <c r="B15" s="46" t="s">
        <v>287</v>
      </c>
      <c r="C15">
        <f t="shared" si="3"/>
        <v>27</v>
      </c>
      <c r="D15">
        <f t="shared" si="4"/>
        <v>143</v>
      </c>
      <c r="E15">
        <f t="shared" si="5"/>
        <v>5.3</v>
      </c>
      <c r="F15">
        <f t="shared" si="6"/>
        <v>1</v>
      </c>
      <c r="G15">
        <f t="shared" si="7"/>
        <v>9</v>
      </c>
      <c r="H15">
        <f t="shared" si="8"/>
        <v>54</v>
      </c>
      <c r="I15">
        <f t="shared" si="9"/>
        <v>0</v>
      </c>
      <c r="O15" s="46"/>
      <c r="P15" s="1"/>
      <c r="Q15" s="1"/>
      <c r="R15" s="1"/>
      <c r="S15" s="1"/>
      <c r="T15" s="1"/>
      <c r="U15" s="10"/>
      <c r="V15" s="10"/>
      <c r="W15" s="10"/>
      <c r="X15" s="10"/>
      <c r="Y15" s="1"/>
      <c r="Z15" s="1"/>
      <c r="AA15" s="1"/>
      <c r="AB15" s="1"/>
      <c r="AP15" s="93" t="s">
        <v>292</v>
      </c>
      <c r="AQ15" s="94" t="s">
        <v>377</v>
      </c>
      <c r="AR15" s="94">
        <v>2</v>
      </c>
      <c r="AS15" s="94">
        <v>0</v>
      </c>
      <c r="AT15" s="94">
        <v>2</v>
      </c>
      <c r="AU15" s="94">
        <v>0</v>
      </c>
      <c r="AV15" s="94">
        <v>0</v>
      </c>
      <c r="AW15" s="94"/>
      <c r="AX15" s="94"/>
      <c r="AY15" s="94"/>
      <c r="AZ15" s="94"/>
      <c r="BA15" s="94"/>
      <c r="BB15" s="94"/>
      <c r="BC15" s="94"/>
      <c r="BD15" s="94"/>
      <c r="BE15" s="94"/>
    </row>
    <row r="16" spans="1:70" ht="30">
      <c r="A16" s="1" t="s">
        <v>90</v>
      </c>
      <c r="B16" s="46" t="s">
        <v>288</v>
      </c>
      <c r="C16" t="e">
        <f t="shared" si="3"/>
        <v>#N/A</v>
      </c>
      <c r="D16" t="e">
        <f t="shared" si="4"/>
        <v>#N/A</v>
      </c>
      <c r="E16" t="e">
        <f t="shared" si="5"/>
        <v>#N/A</v>
      </c>
      <c r="F16" t="e">
        <f t="shared" si="6"/>
        <v>#N/A</v>
      </c>
      <c r="G16" t="e">
        <f t="shared" si="7"/>
        <v>#N/A</v>
      </c>
      <c r="H16" t="e">
        <f t="shared" si="8"/>
        <v>#N/A</v>
      </c>
      <c r="I16" t="e">
        <f t="shared" si="9"/>
        <v>#N/A</v>
      </c>
      <c r="O16" s="46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P16" s="93" t="s">
        <v>333</v>
      </c>
      <c r="AQ16" s="94" t="s">
        <v>377</v>
      </c>
      <c r="AR16" s="94">
        <v>1</v>
      </c>
      <c r="AS16" s="94">
        <v>1</v>
      </c>
      <c r="AT16" s="94">
        <v>2</v>
      </c>
      <c r="AU16" s="94">
        <v>0</v>
      </c>
      <c r="AV16" s="94">
        <v>0</v>
      </c>
      <c r="AW16" s="94"/>
      <c r="AX16" s="94"/>
      <c r="AY16" s="94"/>
      <c r="AZ16" s="94"/>
      <c r="BA16" s="94"/>
      <c r="BB16" s="94"/>
      <c r="BC16" s="94"/>
      <c r="BD16" s="94"/>
      <c r="BE16" s="94"/>
    </row>
    <row r="17" spans="1:57" ht="30">
      <c r="A17" s="1" t="s">
        <v>90</v>
      </c>
      <c r="B17" s="46" t="s">
        <v>289</v>
      </c>
      <c r="C17">
        <f t="shared" si="3"/>
        <v>3</v>
      </c>
      <c r="D17">
        <f t="shared" si="4"/>
        <v>1</v>
      </c>
      <c r="E17">
        <f t="shared" si="5"/>
        <v>0.3</v>
      </c>
      <c r="F17">
        <f t="shared" si="6"/>
        <v>0</v>
      </c>
      <c r="G17">
        <f t="shared" si="7"/>
        <v>0</v>
      </c>
      <c r="H17">
        <f t="shared" si="8"/>
        <v>0</v>
      </c>
      <c r="I17">
        <f t="shared" si="9"/>
        <v>0</v>
      </c>
      <c r="O17" s="46"/>
      <c r="P17" s="1"/>
      <c r="Q17" s="1"/>
      <c r="R17" s="1"/>
      <c r="S17" s="1"/>
      <c r="T17" s="1"/>
      <c r="U17" s="10"/>
      <c r="V17" s="10"/>
      <c r="W17" s="10"/>
      <c r="X17" s="10"/>
      <c r="Y17" s="1"/>
      <c r="Z17" s="1"/>
      <c r="AA17" s="1"/>
      <c r="AB17" s="1"/>
      <c r="AP17" s="93" t="s">
        <v>347</v>
      </c>
      <c r="AQ17" s="94" t="s">
        <v>377</v>
      </c>
      <c r="AR17" s="94">
        <v>1</v>
      </c>
      <c r="AS17" s="94">
        <v>1</v>
      </c>
      <c r="AT17" s="94">
        <v>2</v>
      </c>
      <c r="AU17" s="94">
        <v>0</v>
      </c>
      <c r="AV17" s="94">
        <v>0</v>
      </c>
      <c r="AW17" s="94"/>
      <c r="AX17" s="94"/>
      <c r="AY17" s="94"/>
      <c r="AZ17" s="94"/>
      <c r="BA17" s="94"/>
      <c r="BB17" s="94"/>
      <c r="BC17" s="94"/>
      <c r="BD17" s="94"/>
      <c r="BE17" s="94"/>
    </row>
    <row r="18" spans="1:57" ht="30">
      <c r="A18" s="1"/>
      <c r="B18" s="46"/>
      <c r="O18" s="46"/>
      <c r="P18" s="1"/>
      <c r="Q18" s="10"/>
      <c r="R18" s="10"/>
      <c r="S18" s="10"/>
      <c r="T18" s="10"/>
      <c r="U18" s="1"/>
      <c r="V18" s="1"/>
      <c r="W18" s="1"/>
      <c r="X18" s="1"/>
      <c r="Y18" s="1"/>
      <c r="Z18" s="1"/>
      <c r="AA18" s="1"/>
      <c r="AB18" s="1"/>
      <c r="AP18" s="93" t="s">
        <v>354</v>
      </c>
      <c r="AQ18" s="94" t="s">
        <v>377</v>
      </c>
      <c r="AR18" s="94">
        <v>0</v>
      </c>
      <c r="AS18" s="94">
        <v>1</v>
      </c>
      <c r="AT18" s="94">
        <v>1</v>
      </c>
      <c r="AU18" s="94">
        <v>0</v>
      </c>
      <c r="AV18" s="94">
        <v>0</v>
      </c>
      <c r="AW18" s="94"/>
      <c r="AX18" s="94"/>
      <c r="AY18" s="94"/>
      <c r="AZ18" s="94"/>
      <c r="BA18" s="94"/>
      <c r="BB18" s="94"/>
      <c r="BC18" s="94"/>
      <c r="BD18" s="94"/>
      <c r="BE18" s="94"/>
    </row>
    <row r="19" spans="1:57" ht="30">
      <c r="A19" s="1"/>
      <c r="B19" s="46"/>
      <c r="O19" s="46"/>
      <c r="P19" s="1"/>
      <c r="Q19" s="10"/>
      <c r="R19" s="10"/>
      <c r="S19" s="10"/>
      <c r="T19" s="10"/>
      <c r="U19" s="1"/>
      <c r="V19" s="1"/>
      <c r="W19" s="1"/>
      <c r="X19" s="1"/>
      <c r="Y19" s="1"/>
      <c r="Z19" s="1"/>
      <c r="AA19" s="1"/>
      <c r="AB19" s="1"/>
      <c r="AP19" s="93" t="s">
        <v>287</v>
      </c>
      <c r="AQ19" s="94" t="s">
        <v>377</v>
      </c>
      <c r="AR19" s="94">
        <v>0</v>
      </c>
      <c r="AS19" s="94">
        <v>1</v>
      </c>
      <c r="AT19" s="94">
        <v>1</v>
      </c>
      <c r="AU19" s="94">
        <v>0</v>
      </c>
      <c r="AV19" s="94">
        <v>0</v>
      </c>
      <c r="AW19" s="94"/>
      <c r="AX19" s="94"/>
      <c r="AY19" s="94"/>
      <c r="AZ19" s="94"/>
      <c r="BA19" s="94"/>
      <c r="BB19" s="94"/>
      <c r="BC19" s="94"/>
      <c r="BD19" s="94"/>
      <c r="BE19" s="94"/>
    </row>
    <row r="20" spans="1:57" ht="30">
      <c r="A20" s="1"/>
      <c r="B20" s="46"/>
      <c r="O20" s="46"/>
      <c r="P20" s="1"/>
      <c r="Q20" s="10"/>
      <c r="R20" s="10"/>
      <c r="S20" s="10"/>
      <c r="T20" s="10"/>
      <c r="U20" s="1"/>
      <c r="V20" s="1"/>
      <c r="W20" s="1"/>
      <c r="X20" s="1"/>
      <c r="Y20" s="1"/>
      <c r="Z20" s="1"/>
      <c r="AA20" s="1"/>
      <c r="AB20" s="1"/>
      <c r="AP20" s="93" t="s">
        <v>324</v>
      </c>
      <c r="AQ20" s="94" t="s">
        <v>377</v>
      </c>
      <c r="AR20" s="94">
        <v>0</v>
      </c>
      <c r="AS20" s="94">
        <v>1</v>
      </c>
      <c r="AT20" s="94">
        <v>1</v>
      </c>
      <c r="AU20" s="94">
        <v>0.5</v>
      </c>
      <c r="AV20" s="94">
        <v>0</v>
      </c>
      <c r="AW20" s="94"/>
      <c r="AX20" s="94"/>
      <c r="AY20" s="94"/>
      <c r="AZ20" s="94"/>
      <c r="BA20" s="94"/>
      <c r="BB20" s="94"/>
      <c r="BC20" s="94"/>
      <c r="BD20" s="94"/>
      <c r="BE20" s="94"/>
    </row>
    <row r="21" spans="1:57" ht="30">
      <c r="A21" s="1"/>
      <c r="B21" s="46"/>
      <c r="O21" s="46"/>
      <c r="P21" s="1"/>
      <c r="Q21" s="10"/>
      <c r="R21" s="10"/>
      <c r="S21" s="10"/>
      <c r="T21" s="10"/>
      <c r="U21" s="1"/>
      <c r="V21" s="1"/>
      <c r="W21" s="1"/>
      <c r="X21" s="1"/>
      <c r="Y21" s="1"/>
      <c r="Z21" s="1"/>
      <c r="AA21" s="1"/>
      <c r="AB21" s="1"/>
      <c r="AP21" s="93" t="s">
        <v>357</v>
      </c>
      <c r="AQ21" s="94" t="s">
        <v>377</v>
      </c>
      <c r="AR21" s="94">
        <v>1</v>
      </c>
      <c r="AS21" s="94">
        <v>0</v>
      </c>
      <c r="AT21" s="94">
        <v>1</v>
      </c>
      <c r="AU21" s="94">
        <v>0</v>
      </c>
      <c r="AV21" s="94">
        <v>0</v>
      </c>
      <c r="AW21" s="94"/>
      <c r="AX21" s="94"/>
      <c r="AY21" s="94"/>
      <c r="AZ21" s="94"/>
      <c r="BA21" s="94"/>
      <c r="BB21" s="94"/>
      <c r="BC21" s="94"/>
      <c r="BD21" s="94"/>
      <c r="BE21" s="94"/>
    </row>
    <row r="22" spans="1:57" ht="52.5">
      <c r="A22" s="16" t="s">
        <v>27</v>
      </c>
      <c r="B22" s="46"/>
      <c r="AP22" s="46"/>
      <c r="AQ22" s="1"/>
      <c r="AR22" s="1"/>
      <c r="AS22" s="1"/>
      <c r="AT22" s="1"/>
      <c r="AU22" s="1"/>
      <c r="AV22" s="1"/>
      <c r="AW22" s="10"/>
      <c r="AX22" s="10"/>
      <c r="AY22" s="10"/>
      <c r="AZ22" s="10"/>
      <c r="BA22" s="10"/>
      <c r="BB22" s="10"/>
      <c r="BC22" s="10"/>
      <c r="BD22" s="10"/>
      <c r="BE22" s="10"/>
    </row>
    <row r="23" spans="1:57">
      <c r="A23" s="1" t="s">
        <v>1</v>
      </c>
      <c r="B23" s="46" t="s">
        <v>2</v>
      </c>
      <c r="C23" t="s">
        <v>30</v>
      </c>
      <c r="D23" t="s">
        <v>6</v>
      </c>
      <c r="E23" t="s">
        <v>28</v>
      </c>
      <c r="F23" t="s">
        <v>0</v>
      </c>
      <c r="AP23" s="46"/>
      <c r="AQ23" s="1"/>
      <c r="AR23" s="1"/>
      <c r="AS23" s="1"/>
      <c r="AT23" s="1"/>
      <c r="AU23" s="1"/>
      <c r="AV23" s="1"/>
      <c r="AW23" s="10"/>
      <c r="AX23" s="10"/>
      <c r="AY23" s="10"/>
      <c r="AZ23" s="10"/>
      <c r="BA23" s="10"/>
      <c r="BB23" s="10"/>
      <c r="BC23" s="10"/>
      <c r="BD23" s="10"/>
      <c r="BE23" s="10"/>
    </row>
    <row r="24" spans="1:57" ht="25.5">
      <c r="A24" s="1" t="s">
        <v>84</v>
      </c>
      <c r="B24" s="46" t="s">
        <v>290</v>
      </c>
      <c r="C24" t="e">
        <f t="shared" ref="C24:C40" si="10">VLOOKUP(B24,$AA$4:$AN$36,7,FALSE)</f>
        <v>#N/A</v>
      </c>
      <c r="D24" t="e">
        <f t="shared" ref="D24:D40" si="11">VLOOKUP(B24,$AA$4:$AN$36,8,FALSE)</f>
        <v>#N/A</v>
      </c>
      <c r="E24" t="e">
        <f t="shared" ref="E24:E40" si="12">VLOOKUP(B24,$AA$4:$AN$36,9,FALSE)</f>
        <v>#N/A</v>
      </c>
      <c r="F24" t="e">
        <f t="shared" ref="F24:F40" si="13">VLOOKUP(B24,$AA$4:$AN$36,10,FALSE)</f>
        <v>#N/A</v>
      </c>
      <c r="AP24" s="46"/>
      <c r="AQ24" s="1"/>
      <c r="AR24" s="1"/>
      <c r="AS24" s="1"/>
      <c r="AT24" s="1"/>
      <c r="AU24" s="1"/>
      <c r="AV24" s="1"/>
      <c r="AW24" s="10"/>
      <c r="AX24" s="10"/>
      <c r="AY24" s="10"/>
      <c r="AZ24" s="10"/>
      <c r="BA24" s="10"/>
      <c r="BB24" s="10"/>
      <c r="BC24" s="10"/>
      <c r="BD24" s="10"/>
      <c r="BE24" s="10"/>
    </row>
    <row r="25" spans="1:57" ht="25.5">
      <c r="A25" s="1" t="s">
        <v>84</v>
      </c>
      <c r="B25" s="46" t="s">
        <v>291</v>
      </c>
      <c r="C25" t="e">
        <f t="shared" si="10"/>
        <v>#N/A</v>
      </c>
      <c r="D25" t="e">
        <f t="shared" si="11"/>
        <v>#N/A</v>
      </c>
      <c r="E25" t="e">
        <f t="shared" si="12"/>
        <v>#N/A</v>
      </c>
      <c r="F25" t="e">
        <f t="shared" si="13"/>
        <v>#N/A</v>
      </c>
      <c r="AP25" s="46"/>
      <c r="AQ25" s="1"/>
      <c r="AR25" s="1"/>
      <c r="AS25" s="1"/>
      <c r="AT25" s="1"/>
      <c r="AU25" s="1"/>
      <c r="AV25" s="1"/>
      <c r="AW25" s="10"/>
      <c r="AX25" s="10"/>
      <c r="AY25" s="10"/>
      <c r="AZ25" s="10"/>
      <c r="BA25" s="10"/>
      <c r="BB25" s="10"/>
      <c r="BC25" s="10"/>
      <c r="BD25" s="10"/>
      <c r="BE25" s="10"/>
    </row>
    <row r="26" spans="1:57" ht="25.5">
      <c r="A26" s="1" t="s">
        <v>84</v>
      </c>
      <c r="B26" s="46" t="s">
        <v>292</v>
      </c>
      <c r="C26">
        <f t="shared" si="10"/>
        <v>4</v>
      </c>
      <c r="D26">
        <f t="shared" si="11"/>
        <v>33</v>
      </c>
      <c r="E26">
        <f t="shared" si="12"/>
        <v>8.3000000000000007</v>
      </c>
      <c r="F26">
        <f t="shared" si="13"/>
        <v>0</v>
      </c>
      <c r="AP26" s="46"/>
      <c r="AQ26" s="1"/>
      <c r="AR26" s="1"/>
      <c r="AS26" s="1"/>
      <c r="AT26" s="1"/>
      <c r="AU26" s="1"/>
      <c r="AV26" s="1"/>
      <c r="AW26" s="10"/>
      <c r="AX26" s="10"/>
      <c r="AY26" s="10"/>
      <c r="AZ26" s="10"/>
      <c r="BA26" s="10"/>
      <c r="BB26" s="10"/>
      <c r="BC26" s="10"/>
      <c r="BD26" s="10"/>
      <c r="BE26" s="10"/>
    </row>
    <row r="27" spans="1:57" ht="25.5">
      <c r="A27" s="1" t="s">
        <v>84</v>
      </c>
      <c r="B27" s="46" t="s">
        <v>293</v>
      </c>
      <c r="C27" t="e">
        <f t="shared" si="10"/>
        <v>#N/A</v>
      </c>
      <c r="D27" t="e">
        <f t="shared" si="11"/>
        <v>#N/A</v>
      </c>
      <c r="E27" t="e">
        <f t="shared" si="12"/>
        <v>#N/A</v>
      </c>
      <c r="F27" t="e">
        <f t="shared" si="13"/>
        <v>#N/A</v>
      </c>
    </row>
    <row r="28" spans="1:57">
      <c r="A28" s="1" t="s">
        <v>84</v>
      </c>
      <c r="B28" s="46" t="s">
        <v>294</v>
      </c>
      <c r="C28" t="e">
        <f t="shared" si="10"/>
        <v>#N/A</v>
      </c>
      <c r="D28" t="e">
        <f t="shared" si="11"/>
        <v>#N/A</v>
      </c>
      <c r="E28" t="e">
        <f t="shared" si="12"/>
        <v>#N/A</v>
      </c>
      <c r="F28" t="e">
        <f t="shared" si="13"/>
        <v>#N/A</v>
      </c>
    </row>
    <row r="29" spans="1:57" ht="25.5">
      <c r="A29" s="1" t="s">
        <v>84</v>
      </c>
      <c r="B29" s="46" t="s">
        <v>295</v>
      </c>
      <c r="C29" t="e">
        <f t="shared" si="10"/>
        <v>#N/A</v>
      </c>
      <c r="D29" t="e">
        <f t="shared" si="11"/>
        <v>#N/A</v>
      </c>
      <c r="E29" t="e">
        <f t="shared" si="12"/>
        <v>#N/A</v>
      </c>
      <c r="F29" t="e">
        <f t="shared" si="13"/>
        <v>#N/A</v>
      </c>
    </row>
    <row r="30" spans="1:57">
      <c r="A30" s="1" t="s">
        <v>84</v>
      </c>
      <c r="B30" s="46" t="s">
        <v>296</v>
      </c>
      <c r="C30" t="e">
        <f t="shared" si="10"/>
        <v>#N/A</v>
      </c>
      <c r="D30" t="e">
        <f t="shared" si="11"/>
        <v>#N/A</v>
      </c>
      <c r="E30" t="e">
        <f t="shared" si="12"/>
        <v>#N/A</v>
      </c>
      <c r="F30" t="e">
        <f t="shared" si="13"/>
        <v>#N/A</v>
      </c>
    </row>
    <row r="31" spans="1:57" ht="25.5">
      <c r="A31" s="1" t="s">
        <v>84</v>
      </c>
      <c r="B31" s="46" t="s">
        <v>297</v>
      </c>
      <c r="C31" t="e">
        <f t="shared" si="10"/>
        <v>#N/A</v>
      </c>
      <c r="D31" t="e">
        <f t="shared" si="11"/>
        <v>#N/A</v>
      </c>
      <c r="E31" t="e">
        <f t="shared" si="12"/>
        <v>#N/A</v>
      </c>
      <c r="F31" t="e">
        <f t="shared" si="13"/>
        <v>#N/A</v>
      </c>
    </row>
    <row r="32" spans="1:57" ht="25.5">
      <c r="A32" s="1" t="s">
        <v>84</v>
      </c>
      <c r="B32" s="46" t="s">
        <v>298</v>
      </c>
      <c r="C32">
        <f t="shared" si="10"/>
        <v>1</v>
      </c>
      <c r="D32">
        <f t="shared" si="11"/>
        <v>5</v>
      </c>
      <c r="E32">
        <f t="shared" si="12"/>
        <v>5</v>
      </c>
      <c r="F32">
        <f t="shared" si="13"/>
        <v>0</v>
      </c>
    </row>
    <row r="33" spans="1:6" ht="25.5">
      <c r="A33" s="1" t="s">
        <v>84</v>
      </c>
      <c r="B33" s="46" t="s">
        <v>299</v>
      </c>
      <c r="C33" t="e">
        <f t="shared" si="10"/>
        <v>#N/A</v>
      </c>
      <c r="D33" t="e">
        <f t="shared" si="11"/>
        <v>#N/A</v>
      </c>
      <c r="E33" t="e">
        <f t="shared" si="12"/>
        <v>#N/A</v>
      </c>
      <c r="F33" t="e">
        <f t="shared" si="13"/>
        <v>#N/A</v>
      </c>
    </row>
    <row r="34" spans="1:6" ht="25.5">
      <c r="A34" s="1" t="s">
        <v>84</v>
      </c>
      <c r="B34" s="46" t="s">
        <v>300</v>
      </c>
      <c r="C34">
        <f t="shared" si="10"/>
        <v>8</v>
      </c>
      <c r="D34">
        <f t="shared" si="11"/>
        <v>106</v>
      </c>
      <c r="E34">
        <f t="shared" si="12"/>
        <v>13.3</v>
      </c>
      <c r="F34">
        <f t="shared" si="13"/>
        <v>0</v>
      </c>
    </row>
    <row r="35" spans="1:6" ht="25.5">
      <c r="A35" s="1" t="s">
        <v>84</v>
      </c>
      <c r="B35" s="46" t="s">
        <v>301</v>
      </c>
      <c r="C35">
        <f t="shared" si="10"/>
        <v>1</v>
      </c>
      <c r="D35">
        <f t="shared" si="11"/>
        <v>5</v>
      </c>
      <c r="E35">
        <f t="shared" si="12"/>
        <v>5</v>
      </c>
      <c r="F35">
        <f t="shared" si="13"/>
        <v>0</v>
      </c>
    </row>
    <row r="36" spans="1:6" ht="25.5">
      <c r="A36" s="1" t="s">
        <v>84</v>
      </c>
      <c r="B36" s="46" t="s">
        <v>302</v>
      </c>
      <c r="C36">
        <f t="shared" si="10"/>
        <v>3</v>
      </c>
      <c r="D36">
        <f t="shared" si="11"/>
        <v>21</v>
      </c>
      <c r="E36">
        <f t="shared" si="12"/>
        <v>7</v>
      </c>
      <c r="F36">
        <f t="shared" si="13"/>
        <v>0</v>
      </c>
    </row>
    <row r="37" spans="1:6" ht="25.5">
      <c r="A37" s="1" t="s">
        <v>77</v>
      </c>
      <c r="B37" s="46" t="s">
        <v>354</v>
      </c>
      <c r="C37">
        <f t="shared" si="10"/>
        <v>1</v>
      </c>
      <c r="D37">
        <f t="shared" si="11"/>
        <v>11</v>
      </c>
      <c r="E37">
        <f t="shared" si="12"/>
        <v>11</v>
      </c>
      <c r="F37">
        <f t="shared" si="13"/>
        <v>0</v>
      </c>
    </row>
    <row r="38" spans="1:6" ht="25.5">
      <c r="A38" s="1" t="s">
        <v>77</v>
      </c>
      <c r="B38" s="46" t="s">
        <v>356</v>
      </c>
      <c r="C38" t="e">
        <f t="shared" si="10"/>
        <v>#N/A</v>
      </c>
      <c r="D38" t="e">
        <f t="shared" si="11"/>
        <v>#N/A</v>
      </c>
      <c r="E38" t="e">
        <f t="shared" si="12"/>
        <v>#N/A</v>
      </c>
      <c r="F38" t="e">
        <f t="shared" si="13"/>
        <v>#N/A</v>
      </c>
    </row>
    <row r="39" spans="1:6" ht="25.5">
      <c r="A39" s="1" t="s">
        <v>77</v>
      </c>
      <c r="B39" s="46" t="s">
        <v>357</v>
      </c>
      <c r="C39" t="e">
        <f t="shared" si="10"/>
        <v>#N/A</v>
      </c>
      <c r="D39" t="e">
        <f t="shared" si="11"/>
        <v>#N/A</v>
      </c>
      <c r="E39" t="e">
        <f t="shared" si="12"/>
        <v>#N/A</v>
      </c>
      <c r="F39" t="e">
        <f t="shared" si="13"/>
        <v>#N/A</v>
      </c>
    </row>
    <row r="40" spans="1:6" ht="25.5">
      <c r="A40" s="1" t="s">
        <v>77</v>
      </c>
      <c r="B40" s="46" t="s">
        <v>358</v>
      </c>
      <c r="C40" t="e">
        <f t="shared" si="10"/>
        <v>#N/A</v>
      </c>
      <c r="D40" t="e">
        <f t="shared" si="11"/>
        <v>#N/A</v>
      </c>
      <c r="E40" t="e">
        <f t="shared" si="12"/>
        <v>#N/A</v>
      </c>
      <c r="F40" t="e">
        <f t="shared" si="13"/>
        <v>#N/A</v>
      </c>
    </row>
    <row r="41" spans="1:6">
      <c r="A41" s="1"/>
      <c r="B41" s="46"/>
    </row>
    <row r="42" spans="1:6">
      <c r="A42" s="1"/>
      <c r="B42" s="46"/>
    </row>
    <row r="43" spans="1:6">
      <c r="A43" s="1"/>
      <c r="B43" s="46"/>
    </row>
    <row r="44" spans="1:6">
      <c r="A44" s="1"/>
      <c r="B44" s="46"/>
    </row>
    <row r="45" spans="1:6">
      <c r="A45" s="1"/>
      <c r="B45" s="46"/>
    </row>
    <row r="46" spans="1:6">
      <c r="A46" s="1"/>
      <c r="B46" s="46"/>
    </row>
    <row r="47" spans="1:6">
      <c r="A47" s="1"/>
      <c r="B47" s="46"/>
    </row>
    <row r="48" spans="1:6">
      <c r="A48" s="1"/>
      <c r="B48" s="46"/>
    </row>
    <row r="49" spans="1:13">
      <c r="A49" s="1"/>
      <c r="B49" s="46"/>
    </row>
    <row r="50" spans="1:13">
      <c r="A50" s="1"/>
      <c r="B50" s="46"/>
    </row>
    <row r="51" spans="1:13" ht="46.5">
      <c r="A51" s="15" t="s">
        <v>47</v>
      </c>
      <c r="B51" s="46"/>
    </row>
    <row r="52" spans="1:13">
      <c r="A52" s="1" t="s">
        <v>1</v>
      </c>
      <c r="B52" s="46" t="s">
        <v>2</v>
      </c>
      <c r="C52" t="s">
        <v>36</v>
      </c>
      <c r="D52" t="s">
        <v>37</v>
      </c>
      <c r="E52" t="s">
        <v>38</v>
      </c>
      <c r="F52" t="s">
        <v>51</v>
      </c>
      <c r="G52" t="s">
        <v>52</v>
      </c>
      <c r="H52" t="s">
        <v>8</v>
      </c>
      <c r="I52" t="s">
        <v>54</v>
      </c>
      <c r="J52" t="s">
        <v>55</v>
      </c>
      <c r="K52" t="s">
        <v>15</v>
      </c>
      <c r="L52" t="s">
        <v>39</v>
      </c>
      <c r="M52" t="s">
        <v>53</v>
      </c>
    </row>
    <row r="53" spans="1:13" ht="25.5">
      <c r="A53" s="1" t="s">
        <v>72</v>
      </c>
      <c r="B53" s="46" t="s">
        <v>303</v>
      </c>
      <c r="C53" t="e">
        <f>VLOOKUP(B53,$AP$4:$BE$256,3,FALSE)</f>
        <v>#N/A</v>
      </c>
      <c r="D53" t="e">
        <f>VLOOKUP(B53,$AP$4:$BE$256,4,FALSE)</f>
        <v>#N/A</v>
      </c>
      <c r="E53" t="e">
        <f>VLOOKUP(B53,$AP$4:$BE$256,5,FALSE)</f>
        <v>#N/A</v>
      </c>
      <c r="F53" t="e">
        <f>VLOOKUP(B53,$AP$4:$BE$256,6,FALSE)</f>
        <v>#N/A</v>
      </c>
      <c r="G53" t="e">
        <f>VLOOKUP(B53,$AP$4:$BE$256,7,FALSE)</f>
        <v>#N/A</v>
      </c>
      <c r="H53" t="e">
        <f>VLOOKUP(B53,$AP$4:$BE$256,8,FALSE)</f>
        <v>#N/A</v>
      </c>
      <c r="I53" t="e">
        <f>VLOOKUP(B53,$AP$4:$BE$256,12,FALSE)</f>
        <v>#N/A</v>
      </c>
      <c r="J53" t="e">
        <f>VLOOKUP(B53,$AP$4:$BE$256,11,FALSE)</f>
        <v>#N/A</v>
      </c>
      <c r="K53" t="e">
        <f>VLOOKUP(B53,$AP$4:$BE$526,13,FALSE)</f>
        <v>#N/A</v>
      </c>
      <c r="L53" t="e">
        <f>VLOOKUP(B53,$AP$4:$BE$256,16,FALSE)</f>
        <v>#N/A</v>
      </c>
      <c r="M53" t="e">
        <f>VLOOKUP(B53,$AP$4:$BE$256,15,FALSE)</f>
        <v>#N/A</v>
      </c>
    </row>
    <row r="54" spans="1:13" ht="25.5">
      <c r="A54" s="1" t="s">
        <v>80</v>
      </c>
      <c r="B54" s="46" t="s">
        <v>304</v>
      </c>
      <c r="C54" t="e">
        <f t="shared" ref="C54:C99" si="14">VLOOKUP(B54,$AP$4:$BE$256,3,FALSE)</f>
        <v>#N/A</v>
      </c>
      <c r="D54" t="e">
        <f t="shared" ref="D54:D99" si="15">VLOOKUP(B54,$AP$4:$BE$256,4,FALSE)</f>
        <v>#N/A</v>
      </c>
      <c r="E54" t="e">
        <f t="shared" ref="E54:E99" si="16">VLOOKUP(B54,$AP$4:$BE$256,5,FALSE)</f>
        <v>#N/A</v>
      </c>
      <c r="F54" t="e">
        <f t="shared" ref="F54:F99" si="17">VLOOKUP(B54,$AP$4:$BE$256,6,FALSE)</f>
        <v>#N/A</v>
      </c>
      <c r="G54" t="e">
        <f t="shared" ref="G54:G99" si="18">VLOOKUP(B54,$AP$4:$BE$256,7,FALSE)</f>
        <v>#N/A</v>
      </c>
      <c r="H54" t="e">
        <f t="shared" ref="H54:H99" si="19">VLOOKUP(B54,$AP$4:$BE$256,8,FALSE)</f>
        <v>#N/A</v>
      </c>
      <c r="I54" t="e">
        <f t="shared" ref="I54:I99" si="20">VLOOKUP(B54,$AP$4:$BE$256,12,FALSE)</f>
        <v>#N/A</v>
      </c>
      <c r="J54" t="e">
        <f t="shared" ref="J54:J99" si="21">VLOOKUP(B54,$AP$4:$BE$256,11,FALSE)</f>
        <v>#N/A</v>
      </c>
      <c r="K54" t="e">
        <f t="shared" ref="K54:K99" si="22">VLOOKUP(B54,$AP$4:$BE$526,13,FALSE)</f>
        <v>#N/A</v>
      </c>
      <c r="L54" t="e">
        <f t="shared" ref="L54:L99" si="23">VLOOKUP(B54,$AP$4:$BE$256,16,FALSE)</f>
        <v>#N/A</v>
      </c>
      <c r="M54" t="e">
        <f t="shared" ref="M54:M99" si="24">VLOOKUP(B54,$AP$4:$BE$256,15,FALSE)</f>
        <v>#N/A</v>
      </c>
    </row>
    <row r="55" spans="1:13" ht="25.5">
      <c r="A55" s="1" t="s">
        <v>93</v>
      </c>
      <c r="B55" s="46" t="s">
        <v>305</v>
      </c>
      <c r="C55" t="e">
        <f t="shared" si="14"/>
        <v>#N/A</v>
      </c>
      <c r="D55" t="e">
        <f t="shared" si="15"/>
        <v>#N/A</v>
      </c>
      <c r="E55" t="e">
        <f t="shared" si="16"/>
        <v>#N/A</v>
      </c>
      <c r="F55" t="e">
        <f t="shared" si="17"/>
        <v>#N/A</v>
      </c>
      <c r="G55" t="e">
        <f t="shared" si="18"/>
        <v>#N/A</v>
      </c>
      <c r="H55" t="e">
        <f t="shared" si="19"/>
        <v>#N/A</v>
      </c>
      <c r="I55" t="e">
        <f t="shared" si="20"/>
        <v>#N/A</v>
      </c>
      <c r="J55" t="e">
        <f t="shared" si="21"/>
        <v>#N/A</v>
      </c>
      <c r="K55" t="e">
        <f t="shared" si="22"/>
        <v>#N/A</v>
      </c>
      <c r="L55" t="e">
        <f t="shared" si="23"/>
        <v>#N/A</v>
      </c>
      <c r="M55" t="e">
        <f t="shared" si="24"/>
        <v>#N/A</v>
      </c>
    </row>
    <row r="56" spans="1:13">
      <c r="A56" s="1" t="s">
        <v>93</v>
      </c>
      <c r="B56" s="46" t="s">
        <v>355</v>
      </c>
      <c r="C56" t="e">
        <f t="shared" si="14"/>
        <v>#N/A</v>
      </c>
      <c r="D56" t="e">
        <f t="shared" si="15"/>
        <v>#N/A</v>
      </c>
      <c r="E56" t="e">
        <f t="shared" si="16"/>
        <v>#N/A</v>
      </c>
      <c r="F56" t="e">
        <f t="shared" si="17"/>
        <v>#N/A</v>
      </c>
      <c r="G56" t="e">
        <f t="shared" si="18"/>
        <v>#N/A</v>
      </c>
      <c r="H56" t="e">
        <f t="shared" si="19"/>
        <v>#N/A</v>
      </c>
      <c r="I56" t="e">
        <f t="shared" si="20"/>
        <v>#N/A</v>
      </c>
      <c r="J56" t="e">
        <f t="shared" si="21"/>
        <v>#N/A</v>
      </c>
      <c r="K56" t="e">
        <f t="shared" si="22"/>
        <v>#N/A</v>
      </c>
      <c r="L56" t="e">
        <f t="shared" si="23"/>
        <v>#N/A</v>
      </c>
      <c r="M56" t="e">
        <f t="shared" si="24"/>
        <v>#N/A</v>
      </c>
    </row>
    <row r="57" spans="1:13" ht="25.5">
      <c r="A57" s="1" t="s">
        <v>93</v>
      </c>
      <c r="B57" s="46" t="s">
        <v>306</v>
      </c>
      <c r="C57">
        <f t="shared" si="14"/>
        <v>6</v>
      </c>
      <c r="D57">
        <f t="shared" si="15"/>
        <v>3</v>
      </c>
      <c r="E57">
        <f t="shared" si="16"/>
        <v>9</v>
      </c>
      <c r="F57">
        <f t="shared" si="17"/>
        <v>2</v>
      </c>
      <c r="G57">
        <f t="shared" si="18"/>
        <v>1</v>
      </c>
      <c r="H57">
        <f t="shared" si="19"/>
        <v>1</v>
      </c>
      <c r="I57">
        <f t="shared" si="20"/>
        <v>1</v>
      </c>
      <c r="J57">
        <f t="shared" si="21"/>
        <v>0</v>
      </c>
      <c r="K57">
        <f t="shared" si="22"/>
        <v>0</v>
      </c>
      <c r="L57">
        <f t="shared" si="23"/>
        <v>0</v>
      </c>
      <c r="M57">
        <f t="shared" si="24"/>
        <v>0</v>
      </c>
    </row>
    <row r="58" spans="1:13" ht="25.5">
      <c r="A58" s="1" t="s">
        <v>93</v>
      </c>
      <c r="B58" s="46" t="s">
        <v>307</v>
      </c>
      <c r="C58">
        <f t="shared" si="14"/>
        <v>1</v>
      </c>
      <c r="D58">
        <f t="shared" si="15"/>
        <v>3</v>
      </c>
      <c r="E58">
        <f t="shared" si="16"/>
        <v>4</v>
      </c>
      <c r="F58">
        <f t="shared" si="17"/>
        <v>0</v>
      </c>
      <c r="G58">
        <f t="shared" si="18"/>
        <v>0</v>
      </c>
      <c r="H58">
        <f t="shared" si="19"/>
        <v>0</v>
      </c>
      <c r="I58">
        <f t="shared" si="20"/>
        <v>0</v>
      </c>
      <c r="J58">
        <f t="shared" si="21"/>
        <v>0</v>
      </c>
      <c r="K58">
        <f t="shared" si="22"/>
        <v>0</v>
      </c>
      <c r="L58">
        <f t="shared" si="23"/>
        <v>0</v>
      </c>
      <c r="M58">
        <f t="shared" si="24"/>
        <v>0</v>
      </c>
    </row>
    <row r="59" spans="1:13" ht="25.5">
      <c r="A59" s="1" t="s">
        <v>110</v>
      </c>
      <c r="B59" s="46" t="s">
        <v>308</v>
      </c>
      <c r="C59" t="e">
        <f t="shared" si="14"/>
        <v>#N/A</v>
      </c>
      <c r="D59" t="e">
        <f t="shared" si="15"/>
        <v>#N/A</v>
      </c>
      <c r="E59" t="e">
        <f t="shared" si="16"/>
        <v>#N/A</v>
      </c>
      <c r="F59" t="e">
        <f t="shared" si="17"/>
        <v>#N/A</v>
      </c>
      <c r="G59" t="e">
        <f t="shared" si="18"/>
        <v>#N/A</v>
      </c>
      <c r="H59" t="e">
        <f t="shared" si="19"/>
        <v>#N/A</v>
      </c>
      <c r="I59" t="e">
        <f t="shared" si="20"/>
        <v>#N/A</v>
      </c>
      <c r="J59" t="e">
        <f t="shared" si="21"/>
        <v>#N/A</v>
      </c>
      <c r="K59" t="e">
        <f t="shared" si="22"/>
        <v>#N/A</v>
      </c>
      <c r="L59" t="e">
        <f t="shared" si="23"/>
        <v>#N/A</v>
      </c>
      <c r="M59" t="e">
        <f t="shared" si="24"/>
        <v>#N/A</v>
      </c>
    </row>
    <row r="60" spans="1:13" ht="25.5">
      <c r="A60" s="1" t="s">
        <v>72</v>
      </c>
      <c r="B60" s="46" t="s">
        <v>309</v>
      </c>
      <c r="C60">
        <f t="shared" si="14"/>
        <v>5</v>
      </c>
      <c r="D60">
        <f t="shared" si="15"/>
        <v>1</v>
      </c>
      <c r="E60">
        <f t="shared" si="16"/>
        <v>6</v>
      </c>
      <c r="F60">
        <f t="shared" si="17"/>
        <v>1</v>
      </c>
      <c r="G60">
        <f t="shared" si="18"/>
        <v>0</v>
      </c>
      <c r="H60">
        <f t="shared" si="19"/>
        <v>0</v>
      </c>
      <c r="I60">
        <f t="shared" si="20"/>
        <v>1</v>
      </c>
      <c r="J60">
        <f t="shared" si="21"/>
        <v>0</v>
      </c>
      <c r="K60">
        <f t="shared" si="22"/>
        <v>0</v>
      </c>
      <c r="L60">
        <f t="shared" si="23"/>
        <v>1</v>
      </c>
      <c r="M60">
        <f t="shared" si="24"/>
        <v>0</v>
      </c>
    </row>
    <row r="61" spans="1:13" ht="25.5">
      <c r="A61" s="1" t="s">
        <v>110</v>
      </c>
      <c r="B61" s="46" t="s">
        <v>310</v>
      </c>
      <c r="C61" t="e">
        <f t="shared" si="14"/>
        <v>#N/A</v>
      </c>
      <c r="D61" t="e">
        <f t="shared" si="15"/>
        <v>#N/A</v>
      </c>
      <c r="E61" t="e">
        <f t="shared" si="16"/>
        <v>#N/A</v>
      </c>
      <c r="F61" t="e">
        <f t="shared" si="17"/>
        <v>#N/A</v>
      </c>
      <c r="G61" t="e">
        <f t="shared" si="18"/>
        <v>#N/A</v>
      </c>
      <c r="H61" t="e">
        <f t="shared" si="19"/>
        <v>#N/A</v>
      </c>
      <c r="I61" t="e">
        <f t="shared" si="20"/>
        <v>#N/A</v>
      </c>
      <c r="J61" t="e">
        <f t="shared" si="21"/>
        <v>#N/A</v>
      </c>
      <c r="K61" t="e">
        <f t="shared" si="22"/>
        <v>#N/A</v>
      </c>
      <c r="L61" t="e">
        <f t="shared" si="23"/>
        <v>#N/A</v>
      </c>
      <c r="M61" t="e">
        <f t="shared" si="24"/>
        <v>#N/A</v>
      </c>
    </row>
    <row r="62" spans="1:13" ht="25.5">
      <c r="A62" s="1" t="s">
        <v>110</v>
      </c>
      <c r="B62" s="46" t="s">
        <v>311</v>
      </c>
      <c r="C62" t="e">
        <f t="shared" si="14"/>
        <v>#N/A</v>
      </c>
      <c r="D62" t="e">
        <f t="shared" si="15"/>
        <v>#N/A</v>
      </c>
      <c r="E62" t="e">
        <f t="shared" si="16"/>
        <v>#N/A</v>
      </c>
      <c r="F62" t="e">
        <f t="shared" si="17"/>
        <v>#N/A</v>
      </c>
      <c r="G62" t="e">
        <f t="shared" si="18"/>
        <v>#N/A</v>
      </c>
      <c r="H62" t="e">
        <f t="shared" si="19"/>
        <v>#N/A</v>
      </c>
      <c r="I62" t="e">
        <f t="shared" si="20"/>
        <v>#N/A</v>
      </c>
      <c r="J62" t="e">
        <f t="shared" si="21"/>
        <v>#N/A</v>
      </c>
      <c r="K62" t="e">
        <f t="shared" si="22"/>
        <v>#N/A</v>
      </c>
      <c r="L62" t="e">
        <f t="shared" si="23"/>
        <v>#N/A</v>
      </c>
      <c r="M62" t="e">
        <f t="shared" si="24"/>
        <v>#N/A</v>
      </c>
    </row>
    <row r="63" spans="1:13" ht="25.5">
      <c r="A63" s="1" t="s">
        <v>93</v>
      </c>
      <c r="B63" s="46" t="s">
        <v>312</v>
      </c>
      <c r="C63" t="e">
        <f t="shared" si="14"/>
        <v>#N/A</v>
      </c>
      <c r="D63" t="e">
        <f t="shared" si="15"/>
        <v>#N/A</v>
      </c>
      <c r="E63" t="e">
        <f t="shared" si="16"/>
        <v>#N/A</v>
      </c>
      <c r="F63" t="e">
        <f t="shared" si="17"/>
        <v>#N/A</v>
      </c>
      <c r="G63" t="e">
        <f t="shared" si="18"/>
        <v>#N/A</v>
      </c>
      <c r="H63" t="e">
        <f t="shared" si="19"/>
        <v>#N/A</v>
      </c>
      <c r="I63" t="e">
        <f t="shared" si="20"/>
        <v>#N/A</v>
      </c>
      <c r="J63" t="e">
        <f t="shared" si="21"/>
        <v>#N/A</v>
      </c>
      <c r="K63" t="e">
        <f t="shared" si="22"/>
        <v>#N/A</v>
      </c>
      <c r="L63" t="e">
        <f t="shared" si="23"/>
        <v>#N/A</v>
      </c>
      <c r="M63" t="e">
        <f t="shared" si="24"/>
        <v>#N/A</v>
      </c>
    </row>
    <row r="64" spans="1:13" ht="25.5">
      <c r="A64" s="1" t="s">
        <v>124</v>
      </c>
      <c r="B64" s="46" t="s">
        <v>313</v>
      </c>
      <c r="C64" t="e">
        <f t="shared" si="14"/>
        <v>#N/A</v>
      </c>
      <c r="D64" t="e">
        <f t="shared" si="15"/>
        <v>#N/A</v>
      </c>
      <c r="E64" t="e">
        <f t="shared" si="16"/>
        <v>#N/A</v>
      </c>
      <c r="F64" t="e">
        <f t="shared" si="17"/>
        <v>#N/A</v>
      </c>
      <c r="G64" t="e">
        <f t="shared" si="18"/>
        <v>#N/A</v>
      </c>
      <c r="H64" t="e">
        <f t="shared" si="19"/>
        <v>#N/A</v>
      </c>
      <c r="I64" t="e">
        <f t="shared" si="20"/>
        <v>#N/A</v>
      </c>
      <c r="J64" t="e">
        <f t="shared" si="21"/>
        <v>#N/A</v>
      </c>
      <c r="K64" t="e">
        <f t="shared" si="22"/>
        <v>#N/A</v>
      </c>
      <c r="L64" t="e">
        <f t="shared" si="23"/>
        <v>#N/A</v>
      </c>
      <c r="M64" t="e">
        <f t="shared" si="24"/>
        <v>#N/A</v>
      </c>
    </row>
    <row r="65" spans="1:13" ht="25.5">
      <c r="A65" s="1" t="s">
        <v>80</v>
      </c>
      <c r="B65" s="46" t="s">
        <v>314</v>
      </c>
      <c r="C65">
        <f t="shared" si="14"/>
        <v>4</v>
      </c>
      <c r="D65">
        <f t="shared" si="15"/>
        <v>1</v>
      </c>
      <c r="E65">
        <f t="shared" si="16"/>
        <v>5</v>
      </c>
      <c r="F65">
        <f t="shared" si="17"/>
        <v>0.5</v>
      </c>
      <c r="G65">
        <f t="shared" si="18"/>
        <v>0</v>
      </c>
      <c r="H65">
        <f t="shared" si="19"/>
        <v>0</v>
      </c>
      <c r="I65">
        <f t="shared" si="20"/>
        <v>1</v>
      </c>
      <c r="J65">
        <f t="shared" si="21"/>
        <v>0</v>
      </c>
      <c r="K65">
        <f t="shared" si="22"/>
        <v>0</v>
      </c>
      <c r="L65">
        <f t="shared" si="23"/>
        <v>1</v>
      </c>
      <c r="M65">
        <f t="shared" si="24"/>
        <v>0</v>
      </c>
    </row>
    <row r="66" spans="1:13" ht="25.5">
      <c r="A66" s="1" t="s">
        <v>80</v>
      </c>
      <c r="B66" s="46" t="s">
        <v>315</v>
      </c>
      <c r="C66" t="e">
        <f t="shared" si="14"/>
        <v>#N/A</v>
      </c>
      <c r="D66" t="e">
        <f t="shared" si="15"/>
        <v>#N/A</v>
      </c>
      <c r="E66" t="e">
        <f t="shared" si="16"/>
        <v>#N/A</v>
      </c>
      <c r="F66" t="e">
        <f t="shared" si="17"/>
        <v>#N/A</v>
      </c>
      <c r="G66" t="e">
        <f t="shared" si="18"/>
        <v>#N/A</v>
      </c>
      <c r="H66" t="e">
        <f t="shared" si="19"/>
        <v>#N/A</v>
      </c>
      <c r="I66" t="e">
        <f t="shared" si="20"/>
        <v>#N/A</v>
      </c>
      <c r="J66" t="e">
        <f t="shared" si="21"/>
        <v>#N/A</v>
      </c>
      <c r="K66" t="e">
        <f t="shared" si="22"/>
        <v>#N/A</v>
      </c>
      <c r="L66" t="e">
        <f t="shared" si="23"/>
        <v>#N/A</v>
      </c>
      <c r="M66" t="e">
        <f t="shared" si="24"/>
        <v>#N/A</v>
      </c>
    </row>
    <row r="67" spans="1:13" ht="25.5">
      <c r="A67" s="1" t="s">
        <v>80</v>
      </c>
      <c r="B67" s="46" t="s">
        <v>316</v>
      </c>
      <c r="C67" t="e">
        <f t="shared" si="14"/>
        <v>#N/A</v>
      </c>
      <c r="D67" t="e">
        <f t="shared" si="15"/>
        <v>#N/A</v>
      </c>
      <c r="E67" t="e">
        <f t="shared" si="16"/>
        <v>#N/A</v>
      </c>
      <c r="F67" t="e">
        <f t="shared" si="17"/>
        <v>#N/A</v>
      </c>
      <c r="G67" t="e">
        <f t="shared" si="18"/>
        <v>#N/A</v>
      </c>
      <c r="H67" t="e">
        <f t="shared" si="19"/>
        <v>#N/A</v>
      </c>
      <c r="I67" t="e">
        <f t="shared" si="20"/>
        <v>#N/A</v>
      </c>
      <c r="J67" t="e">
        <f t="shared" si="21"/>
        <v>#N/A</v>
      </c>
      <c r="K67" t="e">
        <f t="shared" si="22"/>
        <v>#N/A</v>
      </c>
      <c r="L67" t="e">
        <f t="shared" si="23"/>
        <v>#N/A</v>
      </c>
      <c r="M67" t="e">
        <f t="shared" si="24"/>
        <v>#N/A</v>
      </c>
    </row>
    <row r="68" spans="1:13" ht="25.5">
      <c r="A68" s="1" t="s">
        <v>80</v>
      </c>
      <c r="B68" s="46" t="s">
        <v>317</v>
      </c>
      <c r="C68" t="e">
        <f t="shared" si="14"/>
        <v>#N/A</v>
      </c>
      <c r="D68" t="e">
        <f t="shared" si="15"/>
        <v>#N/A</v>
      </c>
      <c r="E68" t="e">
        <f t="shared" si="16"/>
        <v>#N/A</v>
      </c>
      <c r="F68" t="e">
        <f t="shared" si="17"/>
        <v>#N/A</v>
      </c>
      <c r="G68" t="e">
        <f t="shared" si="18"/>
        <v>#N/A</v>
      </c>
      <c r="H68" t="e">
        <f t="shared" si="19"/>
        <v>#N/A</v>
      </c>
      <c r="I68" t="e">
        <f t="shared" si="20"/>
        <v>#N/A</v>
      </c>
      <c r="J68" t="e">
        <f t="shared" si="21"/>
        <v>#N/A</v>
      </c>
      <c r="K68" t="e">
        <f t="shared" si="22"/>
        <v>#N/A</v>
      </c>
      <c r="L68" t="e">
        <f t="shared" si="23"/>
        <v>#N/A</v>
      </c>
      <c r="M68" t="e">
        <f t="shared" si="24"/>
        <v>#N/A</v>
      </c>
    </row>
    <row r="69" spans="1:13" ht="25.5">
      <c r="A69" s="1" t="s">
        <v>72</v>
      </c>
      <c r="B69" s="46" t="s">
        <v>318</v>
      </c>
      <c r="C69">
        <f t="shared" si="14"/>
        <v>3</v>
      </c>
      <c r="D69">
        <f t="shared" si="15"/>
        <v>0</v>
      </c>
      <c r="E69">
        <f t="shared" si="16"/>
        <v>3</v>
      </c>
      <c r="F69">
        <f t="shared" si="17"/>
        <v>0</v>
      </c>
      <c r="G69">
        <f t="shared" si="18"/>
        <v>0</v>
      </c>
      <c r="H69">
        <f t="shared" si="19"/>
        <v>0</v>
      </c>
      <c r="I69">
        <f t="shared" si="20"/>
        <v>1</v>
      </c>
      <c r="J69">
        <f t="shared" si="21"/>
        <v>0</v>
      </c>
      <c r="K69">
        <f t="shared" si="22"/>
        <v>0</v>
      </c>
      <c r="L69">
        <f t="shared" si="23"/>
        <v>0</v>
      </c>
      <c r="M69">
        <f t="shared" si="24"/>
        <v>0</v>
      </c>
    </row>
    <row r="70" spans="1:13" ht="25.5">
      <c r="A70" s="1" t="s">
        <v>93</v>
      </c>
      <c r="B70" s="46" t="s">
        <v>319</v>
      </c>
      <c r="C70" t="e">
        <f t="shared" si="14"/>
        <v>#N/A</v>
      </c>
      <c r="D70" t="e">
        <f t="shared" si="15"/>
        <v>#N/A</v>
      </c>
      <c r="E70" t="e">
        <f t="shared" si="16"/>
        <v>#N/A</v>
      </c>
      <c r="F70" t="e">
        <f t="shared" si="17"/>
        <v>#N/A</v>
      </c>
      <c r="G70" t="e">
        <f t="shared" si="18"/>
        <v>#N/A</v>
      </c>
      <c r="H70" t="e">
        <f t="shared" si="19"/>
        <v>#N/A</v>
      </c>
      <c r="I70" t="e">
        <f t="shared" si="20"/>
        <v>#N/A</v>
      </c>
      <c r="J70" t="e">
        <f t="shared" si="21"/>
        <v>#N/A</v>
      </c>
      <c r="K70" t="e">
        <f t="shared" si="22"/>
        <v>#N/A</v>
      </c>
      <c r="L70" t="e">
        <f t="shared" si="23"/>
        <v>#N/A</v>
      </c>
      <c r="M70" t="e">
        <f t="shared" si="24"/>
        <v>#N/A</v>
      </c>
    </row>
    <row r="71" spans="1:13" ht="25.5">
      <c r="A71" s="1" t="s">
        <v>110</v>
      </c>
      <c r="B71" s="46" t="s">
        <v>320</v>
      </c>
      <c r="C71">
        <f t="shared" si="14"/>
        <v>3</v>
      </c>
      <c r="D71">
        <f t="shared" si="15"/>
        <v>0</v>
      </c>
      <c r="E71">
        <f t="shared" si="16"/>
        <v>3</v>
      </c>
      <c r="F71">
        <f t="shared" si="17"/>
        <v>0</v>
      </c>
      <c r="G71">
        <f t="shared" si="18"/>
        <v>0</v>
      </c>
      <c r="H71">
        <f t="shared" si="19"/>
        <v>0</v>
      </c>
      <c r="I71">
        <f t="shared" si="20"/>
        <v>0</v>
      </c>
      <c r="J71">
        <f t="shared" si="21"/>
        <v>0</v>
      </c>
      <c r="K71">
        <f t="shared" si="22"/>
        <v>0</v>
      </c>
      <c r="L71">
        <f t="shared" si="23"/>
        <v>0</v>
      </c>
      <c r="M71">
        <f t="shared" si="24"/>
        <v>0</v>
      </c>
    </row>
    <row r="72" spans="1:13">
      <c r="A72" s="1" t="s">
        <v>80</v>
      </c>
      <c r="B72" s="46" t="s">
        <v>321</v>
      </c>
      <c r="C72" t="e">
        <f t="shared" si="14"/>
        <v>#N/A</v>
      </c>
      <c r="D72" t="e">
        <f t="shared" si="15"/>
        <v>#N/A</v>
      </c>
      <c r="E72" t="e">
        <f t="shared" si="16"/>
        <v>#N/A</v>
      </c>
      <c r="F72" t="e">
        <f t="shared" si="17"/>
        <v>#N/A</v>
      </c>
      <c r="G72" t="e">
        <f t="shared" si="18"/>
        <v>#N/A</v>
      </c>
      <c r="H72" t="e">
        <f t="shared" si="19"/>
        <v>#N/A</v>
      </c>
      <c r="I72" t="e">
        <f t="shared" si="20"/>
        <v>#N/A</v>
      </c>
      <c r="J72" t="e">
        <f t="shared" si="21"/>
        <v>#N/A</v>
      </c>
      <c r="K72" t="e">
        <f t="shared" si="22"/>
        <v>#N/A</v>
      </c>
      <c r="L72" t="e">
        <f t="shared" si="23"/>
        <v>#N/A</v>
      </c>
      <c r="M72" t="e">
        <f t="shared" si="24"/>
        <v>#N/A</v>
      </c>
    </row>
    <row r="73" spans="1:13" ht="25.5">
      <c r="A73" s="1" t="s">
        <v>80</v>
      </c>
      <c r="B73" s="46" t="s">
        <v>322</v>
      </c>
      <c r="C73">
        <f t="shared" si="14"/>
        <v>2</v>
      </c>
      <c r="D73">
        <f t="shared" si="15"/>
        <v>1</v>
      </c>
      <c r="E73">
        <f t="shared" si="16"/>
        <v>3</v>
      </c>
      <c r="F73">
        <f t="shared" si="17"/>
        <v>0</v>
      </c>
      <c r="G73">
        <f t="shared" si="18"/>
        <v>0</v>
      </c>
      <c r="H73">
        <f t="shared" si="19"/>
        <v>0</v>
      </c>
      <c r="I73">
        <f t="shared" si="20"/>
        <v>0</v>
      </c>
      <c r="J73">
        <f t="shared" si="21"/>
        <v>0</v>
      </c>
      <c r="K73">
        <f t="shared" si="22"/>
        <v>0</v>
      </c>
      <c r="L73">
        <f t="shared" si="23"/>
        <v>0</v>
      </c>
      <c r="M73">
        <f t="shared" si="24"/>
        <v>0</v>
      </c>
    </row>
    <row r="74" spans="1:13" ht="25.5">
      <c r="A74" s="1" t="s">
        <v>80</v>
      </c>
      <c r="B74" s="46" t="s">
        <v>323</v>
      </c>
      <c r="C74" t="e">
        <f t="shared" si="14"/>
        <v>#N/A</v>
      </c>
      <c r="D74" t="e">
        <f t="shared" si="15"/>
        <v>#N/A</v>
      </c>
      <c r="E74" t="e">
        <f t="shared" si="16"/>
        <v>#N/A</v>
      </c>
      <c r="F74" t="e">
        <f t="shared" si="17"/>
        <v>#N/A</v>
      </c>
      <c r="G74" t="e">
        <f t="shared" si="18"/>
        <v>#N/A</v>
      </c>
      <c r="H74" t="e">
        <f t="shared" si="19"/>
        <v>#N/A</v>
      </c>
      <c r="I74" t="e">
        <f t="shared" si="20"/>
        <v>#N/A</v>
      </c>
      <c r="J74" t="e">
        <f t="shared" si="21"/>
        <v>#N/A</v>
      </c>
      <c r="K74" t="e">
        <f t="shared" si="22"/>
        <v>#N/A</v>
      </c>
      <c r="L74" t="e">
        <f t="shared" si="23"/>
        <v>#N/A</v>
      </c>
      <c r="M74" t="e">
        <f t="shared" si="24"/>
        <v>#N/A</v>
      </c>
    </row>
    <row r="75" spans="1:13" ht="25.5">
      <c r="A75" s="1" t="s">
        <v>124</v>
      </c>
      <c r="B75" s="46" t="s">
        <v>324</v>
      </c>
      <c r="C75">
        <f t="shared" si="14"/>
        <v>0</v>
      </c>
      <c r="D75">
        <f t="shared" si="15"/>
        <v>1</v>
      </c>
      <c r="E75">
        <f t="shared" si="16"/>
        <v>1</v>
      </c>
      <c r="F75">
        <f t="shared" si="17"/>
        <v>0.5</v>
      </c>
      <c r="G75">
        <f t="shared" si="18"/>
        <v>0</v>
      </c>
      <c r="H75">
        <f t="shared" si="19"/>
        <v>0</v>
      </c>
      <c r="I75">
        <f t="shared" si="20"/>
        <v>0</v>
      </c>
      <c r="J75">
        <f t="shared" si="21"/>
        <v>0</v>
      </c>
      <c r="K75">
        <f t="shared" si="22"/>
        <v>0</v>
      </c>
      <c r="L75">
        <f t="shared" si="23"/>
        <v>0</v>
      </c>
      <c r="M75">
        <f t="shared" si="24"/>
        <v>0</v>
      </c>
    </row>
    <row r="76" spans="1:13" ht="25.5">
      <c r="A76" s="1" t="s">
        <v>193</v>
      </c>
      <c r="B76" s="46" t="s">
        <v>325</v>
      </c>
      <c r="C76" t="e">
        <f t="shared" si="14"/>
        <v>#N/A</v>
      </c>
      <c r="D76" t="e">
        <f t="shared" si="15"/>
        <v>#N/A</v>
      </c>
      <c r="E76" t="e">
        <f t="shared" si="16"/>
        <v>#N/A</v>
      </c>
      <c r="F76" t="e">
        <f t="shared" si="17"/>
        <v>#N/A</v>
      </c>
      <c r="G76" t="e">
        <f t="shared" si="18"/>
        <v>#N/A</v>
      </c>
      <c r="H76" t="e">
        <f t="shared" si="19"/>
        <v>#N/A</v>
      </c>
      <c r="I76" t="e">
        <f t="shared" si="20"/>
        <v>#N/A</v>
      </c>
      <c r="J76" t="e">
        <f t="shared" si="21"/>
        <v>#N/A</v>
      </c>
      <c r="K76" t="e">
        <f t="shared" si="22"/>
        <v>#N/A</v>
      </c>
      <c r="L76" t="e">
        <f t="shared" si="23"/>
        <v>#N/A</v>
      </c>
      <c r="M76" t="e">
        <f t="shared" si="24"/>
        <v>#N/A</v>
      </c>
    </row>
    <row r="77" spans="1:13">
      <c r="A77" s="1" t="s">
        <v>72</v>
      </c>
      <c r="B77" s="46" t="s">
        <v>326</v>
      </c>
      <c r="C77" t="e">
        <f t="shared" si="14"/>
        <v>#N/A</v>
      </c>
      <c r="D77" t="e">
        <f t="shared" si="15"/>
        <v>#N/A</v>
      </c>
      <c r="E77" t="e">
        <f t="shared" si="16"/>
        <v>#N/A</v>
      </c>
      <c r="F77" t="e">
        <f t="shared" si="17"/>
        <v>#N/A</v>
      </c>
      <c r="G77" t="e">
        <f t="shared" si="18"/>
        <v>#N/A</v>
      </c>
      <c r="H77" t="e">
        <f t="shared" si="19"/>
        <v>#N/A</v>
      </c>
      <c r="I77" t="e">
        <f t="shared" si="20"/>
        <v>#N/A</v>
      </c>
      <c r="J77" t="e">
        <f t="shared" si="21"/>
        <v>#N/A</v>
      </c>
      <c r="K77" t="e">
        <f t="shared" si="22"/>
        <v>#N/A</v>
      </c>
      <c r="L77" t="e">
        <f t="shared" si="23"/>
        <v>#N/A</v>
      </c>
      <c r="M77" t="e">
        <f t="shared" si="24"/>
        <v>#N/A</v>
      </c>
    </row>
    <row r="78" spans="1:13" ht="25.5">
      <c r="A78" s="1" t="s">
        <v>72</v>
      </c>
      <c r="B78" s="46" t="s">
        <v>327</v>
      </c>
      <c r="C78" t="e">
        <f t="shared" si="14"/>
        <v>#N/A</v>
      </c>
      <c r="D78" t="e">
        <f t="shared" si="15"/>
        <v>#N/A</v>
      </c>
      <c r="E78" t="e">
        <f t="shared" si="16"/>
        <v>#N/A</v>
      </c>
      <c r="F78" t="e">
        <f t="shared" si="17"/>
        <v>#N/A</v>
      </c>
      <c r="G78" t="e">
        <f t="shared" si="18"/>
        <v>#N/A</v>
      </c>
      <c r="H78" t="e">
        <f t="shared" si="19"/>
        <v>#N/A</v>
      </c>
      <c r="I78" t="e">
        <f t="shared" si="20"/>
        <v>#N/A</v>
      </c>
      <c r="J78" t="e">
        <f t="shared" si="21"/>
        <v>#N/A</v>
      </c>
      <c r="K78" t="e">
        <f t="shared" si="22"/>
        <v>#N/A</v>
      </c>
      <c r="L78" t="e">
        <f t="shared" si="23"/>
        <v>#N/A</v>
      </c>
      <c r="M78" t="e">
        <f t="shared" si="24"/>
        <v>#N/A</v>
      </c>
    </row>
    <row r="79" spans="1:13" ht="38.25">
      <c r="A79" s="1" t="s">
        <v>72</v>
      </c>
      <c r="B79" s="46" t="s">
        <v>328</v>
      </c>
      <c r="C79" t="e">
        <f t="shared" si="14"/>
        <v>#N/A</v>
      </c>
      <c r="D79" t="e">
        <f t="shared" si="15"/>
        <v>#N/A</v>
      </c>
      <c r="E79" t="e">
        <f t="shared" si="16"/>
        <v>#N/A</v>
      </c>
      <c r="F79" t="e">
        <f t="shared" si="17"/>
        <v>#N/A</v>
      </c>
      <c r="G79" t="e">
        <f t="shared" si="18"/>
        <v>#N/A</v>
      </c>
      <c r="H79" t="e">
        <f t="shared" si="19"/>
        <v>#N/A</v>
      </c>
      <c r="I79" t="e">
        <f t="shared" si="20"/>
        <v>#N/A</v>
      </c>
      <c r="J79" t="e">
        <f t="shared" si="21"/>
        <v>#N/A</v>
      </c>
      <c r="K79" t="e">
        <f t="shared" si="22"/>
        <v>#N/A</v>
      </c>
      <c r="L79" t="e">
        <f t="shared" si="23"/>
        <v>#N/A</v>
      </c>
      <c r="M79" t="e">
        <f t="shared" si="24"/>
        <v>#N/A</v>
      </c>
    </row>
    <row r="80" spans="1:13" ht="25.5">
      <c r="A80" s="1" t="s">
        <v>110</v>
      </c>
      <c r="B80" s="46" t="s">
        <v>329</v>
      </c>
      <c r="C80" t="e">
        <f t="shared" si="14"/>
        <v>#N/A</v>
      </c>
      <c r="D80" t="e">
        <f t="shared" si="15"/>
        <v>#N/A</v>
      </c>
      <c r="E80" t="e">
        <f t="shared" si="16"/>
        <v>#N/A</v>
      </c>
      <c r="F80" t="e">
        <f t="shared" si="17"/>
        <v>#N/A</v>
      </c>
      <c r="G80" t="e">
        <f t="shared" si="18"/>
        <v>#N/A</v>
      </c>
      <c r="H80" t="e">
        <f t="shared" si="19"/>
        <v>#N/A</v>
      </c>
      <c r="I80" t="e">
        <f t="shared" si="20"/>
        <v>#N/A</v>
      </c>
      <c r="J80" t="e">
        <f t="shared" si="21"/>
        <v>#N/A</v>
      </c>
      <c r="K80" t="e">
        <f t="shared" si="22"/>
        <v>#N/A</v>
      </c>
      <c r="L80" t="e">
        <f t="shared" si="23"/>
        <v>#N/A</v>
      </c>
      <c r="M80" t="e">
        <f t="shared" si="24"/>
        <v>#N/A</v>
      </c>
    </row>
    <row r="81" spans="1:13" ht="25.5">
      <c r="A81" s="1" t="s">
        <v>72</v>
      </c>
      <c r="B81" s="46" t="s">
        <v>330</v>
      </c>
      <c r="C81">
        <f t="shared" si="14"/>
        <v>2</v>
      </c>
      <c r="D81">
        <f t="shared" si="15"/>
        <v>1</v>
      </c>
      <c r="E81">
        <f t="shared" si="16"/>
        <v>3</v>
      </c>
      <c r="F81">
        <f t="shared" si="17"/>
        <v>0</v>
      </c>
      <c r="G81">
        <f t="shared" si="18"/>
        <v>0</v>
      </c>
      <c r="H81">
        <f t="shared" si="19"/>
        <v>0</v>
      </c>
      <c r="I81">
        <f t="shared" si="20"/>
        <v>0</v>
      </c>
      <c r="J81">
        <f t="shared" si="21"/>
        <v>0</v>
      </c>
      <c r="K81">
        <f t="shared" si="22"/>
        <v>0</v>
      </c>
      <c r="L81">
        <f t="shared" si="23"/>
        <v>1</v>
      </c>
      <c r="M81">
        <f t="shared" si="24"/>
        <v>0</v>
      </c>
    </row>
    <row r="82" spans="1:13" ht="25.5">
      <c r="A82" s="1" t="s">
        <v>80</v>
      </c>
      <c r="B82" s="46" t="s">
        <v>331</v>
      </c>
      <c r="C82" t="e">
        <f t="shared" si="14"/>
        <v>#N/A</v>
      </c>
      <c r="D82" t="e">
        <f t="shared" si="15"/>
        <v>#N/A</v>
      </c>
      <c r="E82" t="e">
        <f t="shared" si="16"/>
        <v>#N/A</v>
      </c>
      <c r="F82" t="e">
        <f t="shared" si="17"/>
        <v>#N/A</v>
      </c>
      <c r="G82" t="e">
        <f t="shared" si="18"/>
        <v>#N/A</v>
      </c>
      <c r="H82" t="e">
        <f t="shared" si="19"/>
        <v>#N/A</v>
      </c>
      <c r="I82" t="e">
        <f t="shared" si="20"/>
        <v>#N/A</v>
      </c>
      <c r="J82" t="e">
        <f t="shared" si="21"/>
        <v>#N/A</v>
      </c>
      <c r="K82" t="e">
        <f t="shared" si="22"/>
        <v>#N/A</v>
      </c>
      <c r="L82" t="e">
        <f t="shared" si="23"/>
        <v>#N/A</v>
      </c>
      <c r="M82" t="e">
        <f t="shared" si="24"/>
        <v>#N/A</v>
      </c>
    </row>
    <row r="83" spans="1:13" ht="25.5">
      <c r="A83" s="1" t="s">
        <v>110</v>
      </c>
      <c r="B83" s="46" t="s">
        <v>332</v>
      </c>
      <c r="C83">
        <f t="shared" si="14"/>
        <v>3</v>
      </c>
      <c r="D83">
        <f t="shared" si="15"/>
        <v>0</v>
      </c>
      <c r="E83">
        <f t="shared" si="16"/>
        <v>3</v>
      </c>
      <c r="F83">
        <f t="shared" si="17"/>
        <v>0</v>
      </c>
      <c r="G83">
        <f t="shared" si="18"/>
        <v>0</v>
      </c>
      <c r="H83">
        <f t="shared" si="19"/>
        <v>0</v>
      </c>
      <c r="I83">
        <f t="shared" si="20"/>
        <v>0</v>
      </c>
      <c r="J83">
        <f t="shared" si="21"/>
        <v>0</v>
      </c>
      <c r="K83">
        <f t="shared" si="22"/>
        <v>0</v>
      </c>
      <c r="L83">
        <f t="shared" si="23"/>
        <v>0</v>
      </c>
      <c r="M83">
        <f t="shared" si="24"/>
        <v>0</v>
      </c>
    </row>
    <row r="84" spans="1:13" ht="25.5">
      <c r="A84" s="1" t="s">
        <v>110</v>
      </c>
      <c r="B84" s="46" t="s">
        <v>333</v>
      </c>
      <c r="C84">
        <f t="shared" si="14"/>
        <v>1</v>
      </c>
      <c r="D84">
        <f t="shared" si="15"/>
        <v>1</v>
      </c>
      <c r="E84">
        <f t="shared" si="16"/>
        <v>2</v>
      </c>
      <c r="F84">
        <f t="shared" si="17"/>
        <v>0</v>
      </c>
      <c r="G84">
        <f t="shared" si="18"/>
        <v>0</v>
      </c>
      <c r="H84">
        <f t="shared" si="19"/>
        <v>0</v>
      </c>
      <c r="I84">
        <f t="shared" si="20"/>
        <v>0</v>
      </c>
      <c r="J84">
        <f t="shared" si="21"/>
        <v>0</v>
      </c>
      <c r="K84">
        <f t="shared" si="22"/>
        <v>0</v>
      </c>
      <c r="L84">
        <f t="shared" si="23"/>
        <v>0</v>
      </c>
      <c r="M84">
        <f t="shared" si="24"/>
        <v>0</v>
      </c>
    </row>
    <row r="85" spans="1:13" ht="25.5">
      <c r="A85" s="1" t="s">
        <v>124</v>
      </c>
      <c r="B85" s="46" t="s">
        <v>334</v>
      </c>
      <c r="C85" t="e">
        <f t="shared" si="14"/>
        <v>#N/A</v>
      </c>
      <c r="D85" t="e">
        <f t="shared" si="15"/>
        <v>#N/A</v>
      </c>
      <c r="E85" t="e">
        <f t="shared" si="16"/>
        <v>#N/A</v>
      </c>
      <c r="F85" t="e">
        <f t="shared" si="17"/>
        <v>#N/A</v>
      </c>
      <c r="G85" t="e">
        <f t="shared" si="18"/>
        <v>#N/A</v>
      </c>
      <c r="H85" t="e">
        <f t="shared" si="19"/>
        <v>#N/A</v>
      </c>
      <c r="I85" t="e">
        <f t="shared" si="20"/>
        <v>#N/A</v>
      </c>
      <c r="J85" t="e">
        <f t="shared" si="21"/>
        <v>#N/A</v>
      </c>
      <c r="K85" t="e">
        <f t="shared" si="22"/>
        <v>#N/A</v>
      </c>
      <c r="L85" t="e">
        <f t="shared" si="23"/>
        <v>#N/A</v>
      </c>
      <c r="M85" t="e">
        <f t="shared" si="24"/>
        <v>#N/A</v>
      </c>
    </row>
    <row r="86" spans="1:13" ht="25.5">
      <c r="A86" s="1" t="s">
        <v>80</v>
      </c>
      <c r="B86" s="46" t="s">
        <v>335</v>
      </c>
      <c r="C86" t="e">
        <f t="shared" si="14"/>
        <v>#N/A</v>
      </c>
      <c r="D86" t="e">
        <f t="shared" si="15"/>
        <v>#N/A</v>
      </c>
      <c r="E86" t="e">
        <f t="shared" si="16"/>
        <v>#N/A</v>
      </c>
      <c r="F86" t="e">
        <f t="shared" si="17"/>
        <v>#N/A</v>
      </c>
      <c r="G86" t="e">
        <f t="shared" si="18"/>
        <v>#N/A</v>
      </c>
      <c r="H86" t="e">
        <f t="shared" si="19"/>
        <v>#N/A</v>
      </c>
      <c r="I86" t="e">
        <f t="shared" si="20"/>
        <v>#N/A</v>
      </c>
      <c r="J86" t="e">
        <f t="shared" si="21"/>
        <v>#N/A</v>
      </c>
      <c r="K86" t="e">
        <f t="shared" si="22"/>
        <v>#N/A</v>
      </c>
      <c r="L86" t="e">
        <f t="shared" si="23"/>
        <v>#N/A</v>
      </c>
      <c r="M86" t="e">
        <f t="shared" si="24"/>
        <v>#N/A</v>
      </c>
    </row>
    <row r="87" spans="1:13" ht="25.5">
      <c r="A87" s="1" t="s">
        <v>72</v>
      </c>
      <c r="B87" s="46" t="s">
        <v>336</v>
      </c>
      <c r="C87" t="e">
        <f t="shared" si="14"/>
        <v>#N/A</v>
      </c>
      <c r="D87" t="e">
        <f t="shared" si="15"/>
        <v>#N/A</v>
      </c>
      <c r="E87" t="e">
        <f t="shared" si="16"/>
        <v>#N/A</v>
      </c>
      <c r="F87" t="e">
        <f t="shared" si="17"/>
        <v>#N/A</v>
      </c>
      <c r="G87" t="e">
        <f t="shared" si="18"/>
        <v>#N/A</v>
      </c>
      <c r="H87" t="e">
        <f t="shared" si="19"/>
        <v>#N/A</v>
      </c>
      <c r="I87" t="e">
        <f t="shared" si="20"/>
        <v>#N/A</v>
      </c>
      <c r="J87" t="e">
        <f t="shared" si="21"/>
        <v>#N/A</v>
      </c>
      <c r="K87" t="e">
        <f t="shared" si="22"/>
        <v>#N/A</v>
      </c>
      <c r="L87" t="e">
        <f t="shared" si="23"/>
        <v>#N/A</v>
      </c>
      <c r="M87" t="e">
        <f t="shared" si="24"/>
        <v>#N/A</v>
      </c>
    </row>
    <row r="88" spans="1:13">
      <c r="A88" s="1" t="s">
        <v>80</v>
      </c>
      <c r="B88" s="46" t="s">
        <v>337</v>
      </c>
      <c r="C88" t="e">
        <f t="shared" si="14"/>
        <v>#N/A</v>
      </c>
      <c r="D88" t="e">
        <f t="shared" si="15"/>
        <v>#N/A</v>
      </c>
      <c r="E88" t="e">
        <f t="shared" si="16"/>
        <v>#N/A</v>
      </c>
      <c r="F88" t="e">
        <f t="shared" si="17"/>
        <v>#N/A</v>
      </c>
      <c r="G88" t="e">
        <f t="shared" si="18"/>
        <v>#N/A</v>
      </c>
      <c r="H88" t="e">
        <f t="shared" si="19"/>
        <v>#N/A</v>
      </c>
      <c r="I88" t="e">
        <f t="shared" si="20"/>
        <v>#N/A</v>
      </c>
      <c r="J88" t="e">
        <f t="shared" si="21"/>
        <v>#N/A</v>
      </c>
      <c r="K88" t="e">
        <f t="shared" si="22"/>
        <v>#N/A</v>
      </c>
      <c r="L88" t="e">
        <f t="shared" si="23"/>
        <v>#N/A</v>
      </c>
      <c r="M88" t="e">
        <f t="shared" si="24"/>
        <v>#N/A</v>
      </c>
    </row>
    <row r="89" spans="1:13" ht="25.5">
      <c r="A89" s="1" t="s">
        <v>93</v>
      </c>
      <c r="B89" s="46" t="s">
        <v>338</v>
      </c>
      <c r="C89" t="e">
        <f t="shared" si="14"/>
        <v>#N/A</v>
      </c>
      <c r="D89" t="e">
        <f t="shared" si="15"/>
        <v>#N/A</v>
      </c>
      <c r="E89" t="e">
        <f t="shared" si="16"/>
        <v>#N/A</v>
      </c>
      <c r="F89" t="e">
        <f t="shared" si="17"/>
        <v>#N/A</v>
      </c>
      <c r="G89" t="e">
        <f t="shared" si="18"/>
        <v>#N/A</v>
      </c>
      <c r="H89" t="e">
        <f t="shared" si="19"/>
        <v>#N/A</v>
      </c>
      <c r="I89" t="e">
        <f t="shared" si="20"/>
        <v>#N/A</v>
      </c>
      <c r="J89" t="e">
        <f t="shared" si="21"/>
        <v>#N/A</v>
      </c>
      <c r="K89" t="e">
        <f t="shared" si="22"/>
        <v>#N/A</v>
      </c>
      <c r="L89" t="e">
        <f t="shared" si="23"/>
        <v>#N/A</v>
      </c>
      <c r="M89" t="e">
        <f t="shared" si="24"/>
        <v>#N/A</v>
      </c>
    </row>
    <row r="90" spans="1:13" ht="25.5">
      <c r="A90" s="1" t="s">
        <v>72</v>
      </c>
      <c r="B90" s="46" t="s">
        <v>339</v>
      </c>
      <c r="C90" t="e">
        <f t="shared" si="14"/>
        <v>#N/A</v>
      </c>
      <c r="D90" t="e">
        <f t="shared" si="15"/>
        <v>#N/A</v>
      </c>
      <c r="E90" t="e">
        <f t="shared" si="16"/>
        <v>#N/A</v>
      </c>
      <c r="F90" t="e">
        <f t="shared" si="17"/>
        <v>#N/A</v>
      </c>
      <c r="G90" t="e">
        <f t="shared" si="18"/>
        <v>#N/A</v>
      </c>
      <c r="H90" t="e">
        <f t="shared" si="19"/>
        <v>#N/A</v>
      </c>
      <c r="I90" t="e">
        <f t="shared" si="20"/>
        <v>#N/A</v>
      </c>
      <c r="J90" t="e">
        <f t="shared" si="21"/>
        <v>#N/A</v>
      </c>
      <c r="K90" t="e">
        <f t="shared" si="22"/>
        <v>#N/A</v>
      </c>
      <c r="L90" t="e">
        <f t="shared" si="23"/>
        <v>#N/A</v>
      </c>
      <c r="M90" t="e">
        <f t="shared" si="24"/>
        <v>#N/A</v>
      </c>
    </row>
    <row r="91" spans="1:13" ht="25.5">
      <c r="A91" s="1" t="s">
        <v>72</v>
      </c>
      <c r="B91" s="46" t="s">
        <v>340</v>
      </c>
      <c r="C91">
        <f t="shared" si="14"/>
        <v>2</v>
      </c>
      <c r="D91">
        <f t="shared" si="15"/>
        <v>1</v>
      </c>
      <c r="E91">
        <f t="shared" si="16"/>
        <v>3</v>
      </c>
      <c r="F91">
        <f t="shared" si="17"/>
        <v>0</v>
      </c>
      <c r="G91">
        <f t="shared" si="18"/>
        <v>0</v>
      </c>
      <c r="H91">
        <f t="shared" si="19"/>
        <v>0</v>
      </c>
      <c r="I91">
        <f t="shared" si="20"/>
        <v>0</v>
      </c>
      <c r="J91">
        <f t="shared" si="21"/>
        <v>0</v>
      </c>
      <c r="K91">
        <f t="shared" si="22"/>
        <v>0</v>
      </c>
      <c r="L91">
        <f t="shared" si="23"/>
        <v>0</v>
      </c>
      <c r="M91">
        <f t="shared" si="24"/>
        <v>0</v>
      </c>
    </row>
    <row r="92" spans="1:13" ht="25.5">
      <c r="A92" s="1" t="s">
        <v>124</v>
      </c>
      <c r="B92" s="46" t="s">
        <v>341</v>
      </c>
      <c r="C92" t="e">
        <f t="shared" si="14"/>
        <v>#N/A</v>
      </c>
      <c r="D92" t="e">
        <f t="shared" si="15"/>
        <v>#N/A</v>
      </c>
      <c r="E92" t="e">
        <f t="shared" si="16"/>
        <v>#N/A</v>
      </c>
      <c r="F92" t="e">
        <f t="shared" si="17"/>
        <v>#N/A</v>
      </c>
      <c r="G92" t="e">
        <f t="shared" si="18"/>
        <v>#N/A</v>
      </c>
      <c r="H92" t="e">
        <f t="shared" si="19"/>
        <v>#N/A</v>
      </c>
      <c r="I92" t="e">
        <f t="shared" si="20"/>
        <v>#N/A</v>
      </c>
      <c r="J92" t="e">
        <f t="shared" si="21"/>
        <v>#N/A</v>
      </c>
      <c r="K92" t="e">
        <f t="shared" si="22"/>
        <v>#N/A</v>
      </c>
      <c r="L92" t="e">
        <f t="shared" si="23"/>
        <v>#N/A</v>
      </c>
      <c r="M92" t="e">
        <f t="shared" si="24"/>
        <v>#N/A</v>
      </c>
    </row>
    <row r="93" spans="1:13" ht="25.5">
      <c r="A93" s="1" t="s">
        <v>80</v>
      </c>
      <c r="B93" s="46" t="s">
        <v>342</v>
      </c>
      <c r="C93" t="e">
        <f t="shared" si="14"/>
        <v>#N/A</v>
      </c>
      <c r="D93" t="e">
        <f t="shared" si="15"/>
        <v>#N/A</v>
      </c>
      <c r="E93" t="e">
        <f t="shared" si="16"/>
        <v>#N/A</v>
      </c>
      <c r="F93" t="e">
        <f t="shared" si="17"/>
        <v>#N/A</v>
      </c>
      <c r="G93" t="e">
        <f t="shared" si="18"/>
        <v>#N/A</v>
      </c>
      <c r="H93" t="e">
        <f t="shared" si="19"/>
        <v>#N/A</v>
      </c>
      <c r="I93" t="e">
        <f t="shared" si="20"/>
        <v>#N/A</v>
      </c>
      <c r="J93" t="e">
        <f t="shared" si="21"/>
        <v>#N/A</v>
      </c>
      <c r="K93" t="e">
        <f t="shared" si="22"/>
        <v>#N/A</v>
      </c>
      <c r="L93" t="e">
        <f t="shared" si="23"/>
        <v>#N/A</v>
      </c>
      <c r="M93" t="e">
        <f t="shared" si="24"/>
        <v>#N/A</v>
      </c>
    </row>
    <row r="94" spans="1:13" ht="25.5">
      <c r="A94" s="1" t="s">
        <v>72</v>
      </c>
      <c r="B94" s="46" t="s">
        <v>343</v>
      </c>
      <c r="C94" t="e">
        <f t="shared" si="14"/>
        <v>#N/A</v>
      </c>
      <c r="D94" t="e">
        <f t="shared" si="15"/>
        <v>#N/A</v>
      </c>
      <c r="E94" t="e">
        <f t="shared" si="16"/>
        <v>#N/A</v>
      </c>
      <c r="F94" t="e">
        <f t="shared" si="17"/>
        <v>#N/A</v>
      </c>
      <c r="G94" t="e">
        <f t="shared" si="18"/>
        <v>#N/A</v>
      </c>
      <c r="H94" t="e">
        <f t="shared" si="19"/>
        <v>#N/A</v>
      </c>
      <c r="I94" t="e">
        <f t="shared" si="20"/>
        <v>#N/A</v>
      </c>
      <c r="J94" t="e">
        <f t="shared" si="21"/>
        <v>#N/A</v>
      </c>
      <c r="K94" t="e">
        <f t="shared" si="22"/>
        <v>#N/A</v>
      </c>
      <c r="L94" t="e">
        <f t="shared" si="23"/>
        <v>#N/A</v>
      </c>
      <c r="M94" t="e">
        <f t="shared" si="24"/>
        <v>#N/A</v>
      </c>
    </row>
    <row r="95" spans="1:13">
      <c r="A95" s="1" t="s">
        <v>124</v>
      </c>
      <c r="B95" s="46" t="s">
        <v>344</v>
      </c>
      <c r="C95" t="e">
        <f t="shared" si="14"/>
        <v>#N/A</v>
      </c>
      <c r="D95" t="e">
        <f t="shared" si="15"/>
        <v>#N/A</v>
      </c>
      <c r="E95" t="e">
        <f t="shared" si="16"/>
        <v>#N/A</v>
      </c>
      <c r="F95" t="e">
        <f t="shared" si="17"/>
        <v>#N/A</v>
      </c>
      <c r="G95" t="e">
        <f t="shared" si="18"/>
        <v>#N/A</v>
      </c>
      <c r="H95" t="e">
        <f t="shared" si="19"/>
        <v>#N/A</v>
      </c>
      <c r="I95" t="e">
        <f t="shared" si="20"/>
        <v>#N/A</v>
      </c>
      <c r="J95" t="e">
        <f t="shared" si="21"/>
        <v>#N/A</v>
      </c>
      <c r="K95" t="e">
        <f t="shared" si="22"/>
        <v>#N/A</v>
      </c>
      <c r="L95" t="e">
        <f t="shared" si="23"/>
        <v>#N/A</v>
      </c>
      <c r="M95" t="e">
        <f t="shared" si="24"/>
        <v>#N/A</v>
      </c>
    </row>
    <row r="96" spans="1:13" ht="25.5">
      <c r="A96" s="1" t="s">
        <v>124</v>
      </c>
      <c r="B96" s="46" t="s">
        <v>345</v>
      </c>
      <c r="C96">
        <f t="shared" si="14"/>
        <v>3</v>
      </c>
      <c r="D96">
        <f t="shared" si="15"/>
        <v>0</v>
      </c>
      <c r="E96">
        <f t="shared" si="16"/>
        <v>3</v>
      </c>
      <c r="F96">
        <f t="shared" si="17"/>
        <v>1</v>
      </c>
      <c r="G96">
        <f t="shared" si="18"/>
        <v>1</v>
      </c>
      <c r="H96">
        <f t="shared" si="19"/>
        <v>0</v>
      </c>
      <c r="I96">
        <f t="shared" si="20"/>
        <v>0</v>
      </c>
      <c r="J96">
        <f t="shared" si="21"/>
        <v>0</v>
      </c>
      <c r="K96">
        <f t="shared" si="22"/>
        <v>0</v>
      </c>
      <c r="L96">
        <f t="shared" si="23"/>
        <v>0</v>
      </c>
      <c r="M96">
        <f t="shared" si="24"/>
        <v>0</v>
      </c>
    </row>
    <row r="97" spans="1:13" ht="25.5">
      <c r="A97" s="1" t="s">
        <v>124</v>
      </c>
      <c r="B97" s="46" t="s">
        <v>346</v>
      </c>
      <c r="C97" t="e">
        <f t="shared" si="14"/>
        <v>#N/A</v>
      </c>
      <c r="D97" t="e">
        <f t="shared" si="15"/>
        <v>#N/A</v>
      </c>
      <c r="E97" t="e">
        <f t="shared" si="16"/>
        <v>#N/A</v>
      </c>
      <c r="F97" t="e">
        <f t="shared" si="17"/>
        <v>#N/A</v>
      </c>
      <c r="G97" t="e">
        <f t="shared" si="18"/>
        <v>#N/A</v>
      </c>
      <c r="H97" t="e">
        <f t="shared" si="19"/>
        <v>#N/A</v>
      </c>
      <c r="I97" t="e">
        <f t="shared" si="20"/>
        <v>#N/A</v>
      </c>
      <c r="J97" t="e">
        <f t="shared" si="21"/>
        <v>#N/A</v>
      </c>
      <c r="K97" t="e">
        <f t="shared" si="22"/>
        <v>#N/A</v>
      </c>
      <c r="L97" t="e">
        <f t="shared" si="23"/>
        <v>#N/A</v>
      </c>
      <c r="M97" t="e">
        <f t="shared" si="24"/>
        <v>#N/A</v>
      </c>
    </row>
    <row r="98" spans="1:13" ht="25.5">
      <c r="A98" s="1" t="s">
        <v>80</v>
      </c>
      <c r="B98" s="46" t="s">
        <v>347</v>
      </c>
      <c r="C98">
        <f t="shared" si="14"/>
        <v>1</v>
      </c>
      <c r="D98">
        <f t="shared" si="15"/>
        <v>1</v>
      </c>
      <c r="E98">
        <f t="shared" si="16"/>
        <v>2</v>
      </c>
      <c r="F98">
        <f t="shared" si="17"/>
        <v>0</v>
      </c>
      <c r="G98">
        <f t="shared" si="18"/>
        <v>0</v>
      </c>
      <c r="H98">
        <f t="shared" si="19"/>
        <v>0</v>
      </c>
      <c r="I98">
        <f t="shared" si="20"/>
        <v>0</v>
      </c>
      <c r="J98">
        <f t="shared" si="21"/>
        <v>0</v>
      </c>
      <c r="K98">
        <f t="shared" si="22"/>
        <v>0</v>
      </c>
      <c r="L98">
        <f t="shared" si="23"/>
        <v>0</v>
      </c>
      <c r="M98">
        <f t="shared" si="24"/>
        <v>0</v>
      </c>
    </row>
    <row r="99" spans="1:13" ht="25.5">
      <c r="A99" s="1" t="s">
        <v>124</v>
      </c>
      <c r="B99" s="46" t="s">
        <v>348</v>
      </c>
      <c r="C99" t="e">
        <f t="shared" si="14"/>
        <v>#N/A</v>
      </c>
      <c r="D99" t="e">
        <f t="shared" si="15"/>
        <v>#N/A</v>
      </c>
      <c r="E99" t="e">
        <f t="shared" si="16"/>
        <v>#N/A</v>
      </c>
      <c r="F99" t="e">
        <f t="shared" si="17"/>
        <v>#N/A</v>
      </c>
      <c r="G99" t="e">
        <f t="shared" si="18"/>
        <v>#N/A</v>
      </c>
      <c r="H99" t="e">
        <f t="shared" si="19"/>
        <v>#N/A</v>
      </c>
      <c r="I99" t="e">
        <f t="shared" si="20"/>
        <v>#N/A</v>
      </c>
      <c r="J99" t="e">
        <f t="shared" si="21"/>
        <v>#N/A</v>
      </c>
      <c r="K99" t="e">
        <f t="shared" si="22"/>
        <v>#N/A</v>
      </c>
      <c r="L99" t="e">
        <f t="shared" si="23"/>
        <v>#N/A</v>
      </c>
      <c r="M99" t="e">
        <f t="shared" si="24"/>
        <v>#N/A</v>
      </c>
    </row>
    <row r="100" spans="1:13">
      <c r="A100" s="1"/>
      <c r="B100" s="46"/>
    </row>
    <row r="101" spans="1:13">
      <c r="A101" s="1"/>
      <c r="B101" s="46"/>
    </row>
    <row r="102" spans="1:13">
      <c r="A102" s="1"/>
      <c r="B102" s="46"/>
    </row>
    <row r="103" spans="1:13">
      <c r="A103" s="1"/>
      <c r="B103" s="46"/>
    </row>
    <row r="104" spans="1:13">
      <c r="A104" s="1"/>
      <c r="B104" s="46"/>
    </row>
    <row r="105" spans="1:13">
      <c r="A105" s="1"/>
      <c r="B105" s="46"/>
    </row>
    <row r="106" spans="1:13">
      <c r="A106" s="1"/>
      <c r="B106" s="46"/>
    </row>
    <row r="107" spans="1:13">
      <c r="A107" s="1"/>
      <c r="B107" s="46"/>
    </row>
    <row r="108" spans="1:13">
      <c r="A108" s="1"/>
      <c r="B108" s="46"/>
    </row>
    <row r="109" spans="1:13">
      <c r="A109" s="1"/>
      <c r="B109" s="46"/>
    </row>
    <row r="110" spans="1:13">
      <c r="A110" s="1"/>
      <c r="B110" s="46"/>
    </row>
    <row r="111" spans="1:13" ht="46.5">
      <c r="A111" s="15" t="s">
        <v>40</v>
      </c>
      <c r="B111" s="46"/>
    </row>
    <row r="112" spans="1:13">
      <c r="A112" s="10" t="s">
        <v>1</v>
      </c>
      <c r="B112" s="46" t="s">
        <v>2</v>
      </c>
      <c r="C112" t="s">
        <v>41</v>
      </c>
      <c r="D112" t="s">
        <v>42</v>
      </c>
      <c r="E112" t="s">
        <v>43</v>
      </c>
      <c r="F112" t="s">
        <v>44</v>
      </c>
      <c r="G112" t="s">
        <v>56</v>
      </c>
      <c r="H112" t="s">
        <v>45</v>
      </c>
      <c r="I112" t="s">
        <v>57</v>
      </c>
      <c r="J112" t="s">
        <v>58</v>
      </c>
    </row>
    <row r="113" spans="1:10" ht="25.5">
      <c r="A113" s="1" t="s">
        <v>100</v>
      </c>
      <c r="B113" s="46" t="s">
        <v>349</v>
      </c>
      <c r="C113" t="e">
        <f>VLOOKUP(B113,$BG$4:$BR$15,3,FALSE)</f>
        <v>#N/A</v>
      </c>
      <c r="D113" t="e">
        <f>VLOOKUP(B113,$BG$4:$BR$6,4,FALSE)</f>
        <v>#N/A</v>
      </c>
      <c r="E113" t="e">
        <f>VLOOKUP(B113,$BG$4:$BR$6,6,FALSE)</f>
        <v>#N/A</v>
      </c>
      <c r="F113" t="e">
        <f>VLOOKUP(B113,$BG$4:$BR$6,7,FALSE)</f>
        <v>#N/A</v>
      </c>
      <c r="G113" t="e">
        <f>VLOOKUP(B113,$BG$4:$BR$6,9,FALSE)</f>
        <v>#N/A</v>
      </c>
      <c r="H113" t="e">
        <f>VLOOKUP(B113,$BG$4:$BR$6,10,FALSE)</f>
        <v>#N/A</v>
      </c>
      <c r="I113" t="e">
        <f>VLOOKUP(B113,$BG$4:$BR$6,11,FALSE)</f>
        <v>#N/A</v>
      </c>
      <c r="J113" t="e">
        <f>VLOOKUP(B113,$BG$4:$BR$6,12,FALSE)</f>
        <v>#N/A</v>
      </c>
    </row>
    <row r="114" spans="1:10" ht="25.5">
      <c r="A114" s="1" t="s">
        <v>100</v>
      </c>
      <c r="B114" s="46" t="s">
        <v>350</v>
      </c>
      <c r="C114">
        <f>VLOOKUP(B114,$BG$4:$BR$15,3,FALSE)</f>
        <v>1</v>
      </c>
      <c r="D114">
        <f t="shared" ref="D114:D116" si="25">VLOOKUP(B114,$BG$4:$BR$6,4,FALSE)</f>
        <v>1</v>
      </c>
      <c r="E114">
        <f t="shared" ref="E114:E116" si="26">VLOOKUP(B114,$BG$4:$BR$6,6,FALSE)</f>
        <v>2</v>
      </c>
      <c r="F114">
        <f t="shared" ref="F114:F116" si="27">VLOOKUP(B114,$BG$4:$BR$6,7,FALSE)</f>
        <v>4</v>
      </c>
      <c r="G114">
        <f t="shared" ref="G114:G116" si="28">VLOOKUP(B114,$BG$4:$BR$6,9,FALSE)</f>
        <v>7</v>
      </c>
      <c r="H114">
        <f t="shared" ref="H114:H116" si="29">VLOOKUP(B114,$BG$4:$BR$6,10,FALSE)</f>
        <v>0</v>
      </c>
      <c r="I114">
        <f t="shared" ref="I114:I116" si="30">VLOOKUP(B114,$BG$4:$BR$6,11,FALSE)</f>
        <v>0</v>
      </c>
      <c r="J114">
        <f t="shared" ref="J114:J116" si="31">VLOOKUP(B114,$BG$4:$BR$6,12,FALSE)</f>
        <v>0</v>
      </c>
    </row>
    <row r="115" spans="1:10" ht="25.5">
      <c r="A115" s="1" t="s">
        <v>100</v>
      </c>
      <c r="B115" s="46" t="s">
        <v>351</v>
      </c>
      <c r="C115" t="e">
        <f>VLOOKUP(B115,$BG$4:$BR$15,3,FALSE)</f>
        <v>#N/A</v>
      </c>
      <c r="D115" t="e">
        <f t="shared" si="25"/>
        <v>#N/A</v>
      </c>
      <c r="E115" t="e">
        <f t="shared" si="26"/>
        <v>#N/A</v>
      </c>
      <c r="F115" t="e">
        <f t="shared" si="27"/>
        <v>#N/A</v>
      </c>
      <c r="G115" t="e">
        <f t="shared" si="28"/>
        <v>#N/A</v>
      </c>
      <c r="H115" t="e">
        <f t="shared" si="29"/>
        <v>#N/A</v>
      </c>
      <c r="I115" t="e">
        <f t="shared" si="30"/>
        <v>#N/A</v>
      </c>
      <c r="J115" t="e">
        <f t="shared" si="31"/>
        <v>#N/A</v>
      </c>
    </row>
    <row r="116" spans="1:10" ht="38.25">
      <c r="A116" s="1" t="s">
        <v>277</v>
      </c>
      <c r="B116" s="46" t="s">
        <v>352</v>
      </c>
      <c r="C116">
        <f>VLOOKUP(B116,$BG$4:$BR$15,3,FALSE)</f>
        <v>0</v>
      </c>
      <c r="D116">
        <f t="shared" si="25"/>
        <v>0</v>
      </c>
      <c r="E116">
        <f t="shared" si="26"/>
        <v>0</v>
      </c>
      <c r="F116">
        <f t="shared" si="27"/>
        <v>0</v>
      </c>
      <c r="G116">
        <f t="shared" si="28"/>
        <v>0</v>
      </c>
      <c r="H116">
        <f t="shared" si="29"/>
        <v>3</v>
      </c>
      <c r="I116">
        <f t="shared" si="30"/>
        <v>121</v>
      </c>
      <c r="J116">
        <f t="shared" si="31"/>
        <v>40.299999999999997</v>
      </c>
    </row>
    <row r="117" spans="1:10">
      <c r="A117" s="1"/>
      <c r="B117" s="46"/>
    </row>
    <row r="118" spans="1:10">
      <c r="A118" s="1"/>
      <c r="B118" s="46"/>
    </row>
    <row r="119" spans="1:10">
      <c r="A119" s="1"/>
      <c r="B119" s="46"/>
    </row>
    <row r="120" spans="1:10">
      <c r="A120" s="1"/>
      <c r="B120" s="46"/>
    </row>
    <row r="121" spans="1:10">
      <c r="A121" s="1"/>
      <c r="B121" s="46"/>
    </row>
    <row r="122" spans="1:10">
      <c r="A122" s="1"/>
      <c r="B122" s="46"/>
    </row>
    <row r="123" spans="1:10">
      <c r="A123" s="1"/>
      <c r="B123" s="46"/>
    </row>
    <row r="124" spans="1:10">
      <c r="A124" s="1"/>
      <c r="B124" s="46"/>
    </row>
    <row r="125" spans="1:10">
      <c r="A125" s="1"/>
      <c r="B125" s="46"/>
    </row>
    <row r="126" spans="1:10">
      <c r="A126" s="1"/>
      <c r="B126" s="46"/>
    </row>
    <row r="127" spans="1:10">
      <c r="A127" s="1"/>
      <c r="B127" s="46"/>
    </row>
    <row r="128" spans="1:10">
      <c r="A128" s="1"/>
      <c r="B128" s="46"/>
    </row>
    <row r="129" spans="1:2">
      <c r="A129" s="1"/>
      <c r="B129" s="46"/>
    </row>
    <row r="130" spans="1:2">
      <c r="A130" s="1"/>
      <c r="B130" s="46"/>
    </row>
    <row r="131" spans="1:2">
      <c r="A131" s="1"/>
      <c r="B131" s="46"/>
    </row>
    <row r="132" spans="1:2">
      <c r="A132" s="1"/>
      <c r="B132" s="46"/>
    </row>
  </sheetData>
  <mergeCells count="13">
    <mergeCell ref="BG2:BH2"/>
    <mergeCell ref="BI2:BO2"/>
    <mergeCell ref="BP2:BR2"/>
    <mergeCell ref="AK2:AN2"/>
    <mergeCell ref="AP2:AQ2"/>
    <mergeCell ref="AR2:AV2"/>
    <mergeCell ref="AW2:BA2"/>
    <mergeCell ref="BB2:BE2"/>
    <mergeCell ref="O2:P2"/>
    <mergeCell ref="Q2:Y2"/>
    <mergeCell ref="AA2:AB2"/>
    <mergeCell ref="AC2:AF2"/>
    <mergeCell ref="AG2:AJ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2FDBB-26A1-4C73-9FDA-85C5F7C4F8E2}">
  <dimension ref="A1:BR132"/>
  <sheetViews>
    <sheetView topLeftCell="AU1" workbookViewId="0">
      <selection activeCell="BG2" sqref="BG2:BR5"/>
    </sheetView>
  </sheetViews>
  <sheetFormatPr defaultRowHeight="15.75"/>
  <sheetData>
    <row r="1" spans="1:70" ht="36">
      <c r="A1" s="14" t="s">
        <v>9</v>
      </c>
      <c r="O1" s="12" t="s">
        <v>49</v>
      </c>
      <c r="AA1" s="12" t="s">
        <v>48</v>
      </c>
      <c r="AP1" s="13" t="s">
        <v>50</v>
      </c>
      <c r="BG1" s="11" t="s">
        <v>353</v>
      </c>
    </row>
    <row r="2" spans="1:70">
      <c r="A2" t="s">
        <v>1</v>
      </c>
      <c r="B2" s="46" t="s">
        <v>2</v>
      </c>
      <c r="C2" s="46" t="s">
        <v>3</v>
      </c>
      <c r="D2" s="46" t="s">
        <v>4</v>
      </c>
      <c r="E2" s="46" t="s">
        <v>5</v>
      </c>
      <c r="F2" s="46" t="s">
        <v>6</v>
      </c>
      <c r="G2" s="46" t="s">
        <v>7</v>
      </c>
      <c r="H2" s="46" t="s">
        <v>0</v>
      </c>
      <c r="I2" s="46" t="s">
        <v>8</v>
      </c>
      <c r="J2" s="46" t="s">
        <v>46</v>
      </c>
      <c r="K2" s="46" t="s">
        <v>35</v>
      </c>
      <c r="L2" s="46" t="s">
        <v>33</v>
      </c>
      <c r="M2" s="46" t="s">
        <v>34</v>
      </c>
      <c r="O2" s="76"/>
      <c r="P2" s="76"/>
      <c r="Q2" s="76" t="s">
        <v>9</v>
      </c>
      <c r="R2" s="76"/>
      <c r="S2" s="76"/>
      <c r="T2" s="76"/>
      <c r="U2" s="76"/>
      <c r="V2" s="76"/>
      <c r="W2" s="76"/>
      <c r="X2" s="76"/>
      <c r="Y2" s="76"/>
      <c r="AA2" s="76"/>
      <c r="AB2" s="76"/>
      <c r="AC2" s="76" t="s">
        <v>26</v>
      </c>
      <c r="AD2" s="76"/>
      <c r="AE2" s="76"/>
      <c r="AF2" s="76"/>
      <c r="AG2" s="76" t="s">
        <v>27</v>
      </c>
      <c r="AH2" s="76"/>
      <c r="AI2" s="76"/>
      <c r="AJ2" s="76"/>
      <c r="AK2" s="76" t="s">
        <v>378</v>
      </c>
      <c r="AL2" s="76"/>
      <c r="AM2" s="76"/>
      <c r="AN2" s="76"/>
      <c r="AP2" s="76"/>
      <c r="AQ2" s="76"/>
      <c r="AR2" s="76" t="s">
        <v>382</v>
      </c>
      <c r="AS2" s="76"/>
      <c r="AT2" s="76"/>
      <c r="AU2" s="76"/>
      <c r="AV2" s="76"/>
      <c r="AW2" s="76" t="s">
        <v>383</v>
      </c>
      <c r="AX2" s="76"/>
      <c r="AY2" s="76"/>
      <c r="AZ2" s="76"/>
      <c r="BA2" s="76"/>
      <c r="BB2" s="76" t="s">
        <v>384</v>
      </c>
      <c r="BC2" s="76"/>
      <c r="BD2" s="76"/>
      <c r="BE2" s="76"/>
      <c r="BG2" s="76"/>
      <c r="BH2" s="76"/>
      <c r="BI2" s="76" t="s">
        <v>40</v>
      </c>
      <c r="BJ2" s="76"/>
      <c r="BK2" s="76"/>
      <c r="BL2" s="76"/>
      <c r="BM2" s="76"/>
      <c r="BN2" s="76"/>
      <c r="BO2" s="76"/>
      <c r="BP2" s="76" t="s">
        <v>389</v>
      </c>
      <c r="BQ2" s="76"/>
      <c r="BR2" s="76"/>
    </row>
    <row r="3" spans="1:70">
      <c r="A3" s="1" t="s">
        <v>105</v>
      </c>
      <c r="B3" s="46" t="s">
        <v>279</v>
      </c>
      <c r="C3" s="1">
        <f>VLOOKUP(B3,$O$4:$Y$11,3,FALSE)</f>
        <v>4</v>
      </c>
      <c r="D3" s="1">
        <f>VLOOKUP(B3,$O$4:$Y$11,4,FALSE)</f>
        <v>8</v>
      </c>
      <c r="E3" s="1">
        <f>VLOOKUP(B3,$O$4:$Y$11,5,FALSE)</f>
        <v>50</v>
      </c>
      <c r="F3" s="1">
        <f>VLOOKUP(B3,$O$4:$Y$11,6,FALSE)</f>
        <v>37</v>
      </c>
      <c r="G3" s="1">
        <f>VLOOKUP(B3,$O$4:$Y$11,7,FALSE)</f>
        <v>4.5999999999999996</v>
      </c>
      <c r="H3" s="1">
        <f>VLOOKUP(B3,$O$4:$Y$11,9,FALSE)</f>
        <v>0</v>
      </c>
      <c r="I3" s="1">
        <f>VLOOKUP(B3,$O$4:$Y$11,10,FALSE)</f>
        <v>1</v>
      </c>
      <c r="J3" s="1">
        <f>VLOOKUP(B3,$O$4:$Y$11,11,FALSE)</f>
        <v>63.9</v>
      </c>
      <c r="K3" s="1">
        <f>VLOOKUP(B3,$AA$4:$AN$56,3,FALSE)</f>
        <v>3</v>
      </c>
      <c r="L3" s="1">
        <f>VLOOKUP(B3,$AA$4:$AN$56,4,FALSE)</f>
        <v>13</v>
      </c>
      <c r="M3" s="1">
        <f>VLOOKUP(B3,$AA$4:$AN$56,6,FALSE)</f>
        <v>0</v>
      </c>
      <c r="O3" s="97" t="s">
        <v>2</v>
      </c>
      <c r="P3" s="97" t="s">
        <v>374</v>
      </c>
      <c r="Q3" s="97" t="s">
        <v>3</v>
      </c>
      <c r="R3" s="97" t="s">
        <v>4</v>
      </c>
      <c r="S3" s="97" t="s">
        <v>5</v>
      </c>
      <c r="T3" s="97" t="s">
        <v>6</v>
      </c>
      <c r="U3" s="97" t="s">
        <v>7</v>
      </c>
      <c r="V3" s="97" t="s">
        <v>375</v>
      </c>
      <c r="W3" s="97" t="s">
        <v>0</v>
      </c>
      <c r="X3" s="97" t="s">
        <v>8</v>
      </c>
      <c r="Y3" s="97" t="s">
        <v>376</v>
      </c>
      <c r="AA3" s="99" t="s">
        <v>2</v>
      </c>
      <c r="AB3" s="99" t="s">
        <v>374</v>
      </c>
      <c r="AC3" s="99" t="s">
        <v>4</v>
      </c>
      <c r="AD3" s="99" t="s">
        <v>6</v>
      </c>
      <c r="AE3" s="99" t="s">
        <v>28</v>
      </c>
      <c r="AF3" s="99" t="s">
        <v>0</v>
      </c>
      <c r="AG3" s="99" t="s">
        <v>379</v>
      </c>
      <c r="AH3" s="99" t="s">
        <v>6</v>
      </c>
      <c r="AI3" s="99" t="s">
        <v>28</v>
      </c>
      <c r="AJ3" s="99" t="s">
        <v>0</v>
      </c>
      <c r="AK3" s="99" t="s">
        <v>380</v>
      </c>
      <c r="AL3" s="99" t="s">
        <v>6</v>
      </c>
      <c r="AM3" s="99" t="s">
        <v>28</v>
      </c>
      <c r="AN3" s="99" t="s">
        <v>0</v>
      </c>
      <c r="AP3" s="101" t="s">
        <v>2</v>
      </c>
      <c r="AQ3" s="101" t="s">
        <v>374</v>
      </c>
      <c r="AR3" s="101" t="s">
        <v>36</v>
      </c>
      <c r="AS3" s="101" t="s">
        <v>37</v>
      </c>
      <c r="AT3" s="101" t="s">
        <v>38</v>
      </c>
      <c r="AU3" s="101" t="s">
        <v>385</v>
      </c>
      <c r="AV3" s="101" t="s">
        <v>386</v>
      </c>
      <c r="AW3" s="101" t="s">
        <v>8</v>
      </c>
      <c r="AX3" s="101" t="s">
        <v>6</v>
      </c>
      <c r="AY3" s="101" t="s">
        <v>28</v>
      </c>
      <c r="AZ3" s="101" t="s">
        <v>0</v>
      </c>
      <c r="BA3" s="101" t="s">
        <v>387</v>
      </c>
      <c r="BB3" s="101" t="s">
        <v>15</v>
      </c>
      <c r="BC3" s="101" t="s">
        <v>6</v>
      </c>
      <c r="BD3" s="101" t="s">
        <v>0</v>
      </c>
      <c r="BE3" s="101" t="s">
        <v>39</v>
      </c>
      <c r="BG3" s="103" t="s">
        <v>2</v>
      </c>
      <c r="BH3" s="103" t="s">
        <v>374</v>
      </c>
      <c r="BI3" s="103" t="s">
        <v>41</v>
      </c>
      <c r="BJ3" s="103" t="s">
        <v>42</v>
      </c>
      <c r="BK3" s="103" t="s">
        <v>390</v>
      </c>
      <c r="BL3" s="103" t="s">
        <v>43</v>
      </c>
      <c r="BM3" s="103" t="s">
        <v>44</v>
      </c>
      <c r="BN3" s="103" t="s">
        <v>391</v>
      </c>
      <c r="BO3" s="103" t="s">
        <v>392</v>
      </c>
      <c r="BP3" s="103" t="s">
        <v>45</v>
      </c>
      <c r="BQ3" s="103" t="s">
        <v>6</v>
      </c>
      <c r="BR3" s="103" t="s">
        <v>28</v>
      </c>
    </row>
    <row r="4" spans="1:70" ht="30">
      <c r="A4" s="1" t="s">
        <v>105</v>
      </c>
      <c r="B4" s="46" t="s">
        <v>280</v>
      </c>
      <c r="C4" s="1" t="e">
        <f>VLOOKUP(B4,$O$4:$Y$11,3,FALSE)</f>
        <v>#N/A</v>
      </c>
      <c r="D4" s="1" t="e">
        <f>VLOOKUP(B4,$O$4:$Y$11,4,FALSE)</f>
        <v>#N/A</v>
      </c>
      <c r="E4" s="1" t="e">
        <f>VLOOKUP(B4,$O$4:$Y$11,5,FALSE)</f>
        <v>#N/A</v>
      </c>
      <c r="F4" s="1" t="e">
        <f>VLOOKUP(B4,$O$4:$Y$11,6,FALSE)</f>
        <v>#N/A</v>
      </c>
      <c r="G4" s="1" t="e">
        <f>VLOOKUP(B4,$O$4:$Y$11,7,FALSE)</f>
        <v>#N/A</v>
      </c>
      <c r="H4" s="1" t="e">
        <f>VLOOKUP(B4,$O$4:$Y$11,9,FALSE)</f>
        <v>#N/A</v>
      </c>
      <c r="I4" s="1" t="e">
        <f>VLOOKUP(B4,$O$4:$Y$11,10,FALSE)</f>
        <v>#N/A</v>
      </c>
      <c r="J4" s="1" t="e">
        <f>VLOOKUP(B4,$O$4:$Y$11,11,FALSE)</f>
        <v>#N/A</v>
      </c>
      <c r="K4" s="1" t="e">
        <f t="shared" ref="K4:K7" si="0">VLOOKUP(B4,$AA$4:$AN$56,3,FALSE)</f>
        <v>#N/A</v>
      </c>
      <c r="L4" s="1" t="e">
        <f t="shared" ref="L4:L7" si="1">VLOOKUP(B4,$AA$4:$AN$56,4,FALSE)</f>
        <v>#N/A</v>
      </c>
      <c r="M4" s="1" t="e">
        <f t="shared" ref="M4:M7" si="2">VLOOKUP(B4,$AA$4:$AN$56,6,FALSE)</f>
        <v>#N/A</v>
      </c>
      <c r="O4" s="97" t="s">
        <v>282</v>
      </c>
      <c r="P4" s="98" t="s">
        <v>377</v>
      </c>
      <c r="Q4" s="98">
        <v>15</v>
      </c>
      <c r="R4" s="98">
        <v>17</v>
      </c>
      <c r="S4" s="98">
        <v>88.2</v>
      </c>
      <c r="T4" s="98">
        <v>194</v>
      </c>
      <c r="U4" s="98">
        <v>11.4</v>
      </c>
      <c r="V4" s="98">
        <v>13.8</v>
      </c>
      <c r="W4" s="98">
        <v>2</v>
      </c>
      <c r="X4" s="98">
        <v>0</v>
      </c>
      <c r="Y4" s="98">
        <v>222.9</v>
      </c>
      <c r="AA4" s="99" t="s">
        <v>287</v>
      </c>
      <c r="AB4" s="100" t="s">
        <v>377</v>
      </c>
      <c r="AC4" s="100">
        <v>24</v>
      </c>
      <c r="AD4" s="100">
        <v>142</v>
      </c>
      <c r="AE4" s="100">
        <v>5.9</v>
      </c>
      <c r="AF4" s="100">
        <v>1</v>
      </c>
      <c r="AG4" s="100">
        <v>3</v>
      </c>
      <c r="AH4" s="100">
        <v>39</v>
      </c>
      <c r="AI4" s="100">
        <v>13</v>
      </c>
      <c r="AJ4" s="100">
        <v>0</v>
      </c>
      <c r="AK4" s="100">
        <v>27</v>
      </c>
      <c r="AL4" s="100">
        <v>181</v>
      </c>
      <c r="AM4" s="100">
        <v>6.7</v>
      </c>
      <c r="AN4" s="100">
        <v>1</v>
      </c>
      <c r="AP4" s="101" t="s">
        <v>388</v>
      </c>
      <c r="AQ4" s="102" t="s">
        <v>377</v>
      </c>
      <c r="AR4" s="102">
        <v>4</v>
      </c>
      <c r="AS4" s="102">
        <v>4</v>
      </c>
      <c r="AT4" s="102">
        <v>8</v>
      </c>
      <c r="AU4" s="102">
        <v>0.5</v>
      </c>
      <c r="AV4" s="102">
        <v>0</v>
      </c>
      <c r="AW4" s="102"/>
      <c r="AX4" s="102"/>
      <c r="AY4" s="102"/>
      <c r="AZ4" s="102"/>
      <c r="BA4" s="102"/>
      <c r="BB4" s="102"/>
      <c r="BC4" s="102"/>
      <c r="BD4" s="102"/>
      <c r="BE4" s="102"/>
      <c r="BG4" s="103" t="s">
        <v>350</v>
      </c>
      <c r="BH4" s="104" t="s">
        <v>377</v>
      </c>
      <c r="BI4" s="104">
        <v>3</v>
      </c>
      <c r="BJ4" s="104">
        <v>3</v>
      </c>
      <c r="BK4" s="104">
        <v>100</v>
      </c>
      <c r="BL4" s="104">
        <v>3</v>
      </c>
      <c r="BM4" s="104">
        <v>3</v>
      </c>
      <c r="BN4" s="104">
        <v>100</v>
      </c>
      <c r="BO4" s="104">
        <v>12</v>
      </c>
      <c r="BP4" s="104"/>
      <c r="BQ4" s="104"/>
      <c r="BR4" s="104"/>
    </row>
    <row r="5" spans="1:70" ht="45">
      <c r="A5" s="1" t="s">
        <v>105</v>
      </c>
      <c r="B5" s="46" t="s">
        <v>281</v>
      </c>
      <c r="C5" s="1" t="e">
        <f>VLOOKUP(B5,$O$4:$Y$11,3,FALSE)</f>
        <v>#N/A</v>
      </c>
      <c r="D5" s="1" t="e">
        <f>VLOOKUP(B5,$O$4:$Y$11,4,FALSE)</f>
        <v>#N/A</v>
      </c>
      <c r="E5" s="1" t="e">
        <f>VLOOKUP(B5,$O$4:$Y$11,5,FALSE)</f>
        <v>#N/A</v>
      </c>
      <c r="F5" s="1" t="e">
        <f>VLOOKUP(B5,$O$4:$Y$11,6,FALSE)</f>
        <v>#N/A</v>
      </c>
      <c r="G5" s="1" t="e">
        <f>VLOOKUP(B5,$O$4:$Y$11,7,FALSE)</f>
        <v>#N/A</v>
      </c>
      <c r="H5" s="1" t="e">
        <f>VLOOKUP(B5,$O$4:$Y$11,9,FALSE)</f>
        <v>#N/A</v>
      </c>
      <c r="I5" s="1" t="e">
        <f>VLOOKUP(B5,$O$4:$Y$11,10,FALSE)</f>
        <v>#N/A</v>
      </c>
      <c r="J5" s="1" t="e">
        <f>VLOOKUP(B5,$O$4:$Y$11,11,FALSE)</f>
        <v>#N/A</v>
      </c>
      <c r="K5" s="1" t="e">
        <f t="shared" si="0"/>
        <v>#N/A</v>
      </c>
      <c r="L5" s="1" t="e">
        <f t="shared" si="1"/>
        <v>#N/A</v>
      </c>
      <c r="M5" s="1" t="e">
        <f t="shared" si="2"/>
        <v>#N/A</v>
      </c>
      <c r="O5" s="97" t="s">
        <v>279</v>
      </c>
      <c r="P5" s="98" t="s">
        <v>377</v>
      </c>
      <c r="Q5" s="98">
        <v>4</v>
      </c>
      <c r="R5" s="98">
        <v>8</v>
      </c>
      <c r="S5" s="98">
        <v>50</v>
      </c>
      <c r="T5" s="98">
        <v>37</v>
      </c>
      <c r="U5" s="98">
        <v>4.5999999999999996</v>
      </c>
      <c r="V5" s="98">
        <v>-1</v>
      </c>
      <c r="W5" s="98">
        <v>0</v>
      </c>
      <c r="X5" s="98">
        <v>1</v>
      </c>
      <c r="Y5" s="98">
        <v>63.9</v>
      </c>
      <c r="AA5" s="99" t="s">
        <v>289</v>
      </c>
      <c r="AB5" s="100" t="s">
        <v>377</v>
      </c>
      <c r="AC5" s="100">
        <v>8</v>
      </c>
      <c r="AD5" s="100">
        <v>26</v>
      </c>
      <c r="AE5" s="100">
        <v>3.3</v>
      </c>
      <c r="AF5" s="100">
        <v>0</v>
      </c>
      <c r="AG5" s="100"/>
      <c r="AH5" s="100"/>
      <c r="AI5" s="100"/>
      <c r="AJ5" s="100"/>
      <c r="AK5" s="100">
        <v>8</v>
      </c>
      <c r="AL5" s="100">
        <v>26</v>
      </c>
      <c r="AM5" s="100">
        <v>3.3</v>
      </c>
      <c r="AN5" s="100">
        <v>0</v>
      </c>
      <c r="AP5" s="101" t="s">
        <v>318</v>
      </c>
      <c r="AQ5" s="102" t="s">
        <v>377</v>
      </c>
      <c r="AR5" s="102">
        <v>5</v>
      </c>
      <c r="AS5" s="102">
        <v>1</v>
      </c>
      <c r="AT5" s="102">
        <v>6</v>
      </c>
      <c r="AU5" s="102">
        <v>0</v>
      </c>
      <c r="AV5" s="102">
        <v>0</v>
      </c>
      <c r="AW5" s="102"/>
      <c r="AX5" s="102"/>
      <c r="AY5" s="102"/>
      <c r="AZ5" s="102"/>
      <c r="BA5" s="102">
        <v>1</v>
      </c>
      <c r="BB5" s="102"/>
      <c r="BC5" s="102"/>
      <c r="BD5" s="102"/>
      <c r="BE5" s="102"/>
      <c r="BG5" s="103" t="s">
        <v>352</v>
      </c>
      <c r="BH5" s="104" t="s">
        <v>377</v>
      </c>
      <c r="BI5" s="104"/>
      <c r="BJ5" s="104"/>
      <c r="BK5" s="104"/>
      <c r="BL5" s="104"/>
      <c r="BM5" s="104"/>
      <c r="BN5" s="104"/>
      <c r="BO5" s="104"/>
      <c r="BP5" s="104">
        <v>2</v>
      </c>
      <c r="BQ5" s="104">
        <v>91</v>
      </c>
      <c r="BR5" s="104">
        <v>45.5</v>
      </c>
    </row>
    <row r="6" spans="1:70" ht="30">
      <c r="A6" s="1" t="s">
        <v>105</v>
      </c>
      <c r="B6" s="46" t="s">
        <v>282</v>
      </c>
      <c r="C6" s="1">
        <f>VLOOKUP(B6,$O$4:$Y$11,3,FALSE)</f>
        <v>15</v>
      </c>
      <c r="D6" s="1">
        <f>VLOOKUP(B6,$O$4:$Y$11,4,FALSE)</f>
        <v>17</v>
      </c>
      <c r="E6" s="1">
        <f>VLOOKUP(B6,$O$4:$Y$11,5,FALSE)</f>
        <v>88.2</v>
      </c>
      <c r="F6" s="1">
        <f>VLOOKUP(B6,$O$4:$Y$11,6,FALSE)</f>
        <v>194</v>
      </c>
      <c r="G6" s="1">
        <f>VLOOKUP(B6,$O$4:$Y$11,7,FALSE)</f>
        <v>11.4</v>
      </c>
      <c r="H6" s="1">
        <f>VLOOKUP(B6,$O$4:$Y$11,9,FALSE)</f>
        <v>2</v>
      </c>
      <c r="I6" s="1">
        <f>VLOOKUP(B6,$O$4:$Y$11,10,FALSE)</f>
        <v>0</v>
      </c>
      <c r="J6" s="1">
        <f>VLOOKUP(B6,$O$4:$Y$11,11,FALSE)</f>
        <v>222.9</v>
      </c>
      <c r="K6" s="1">
        <f t="shared" si="0"/>
        <v>4</v>
      </c>
      <c r="L6" s="1">
        <f t="shared" si="1"/>
        <v>-15</v>
      </c>
      <c r="M6" s="1">
        <f t="shared" si="2"/>
        <v>0</v>
      </c>
      <c r="O6" s="46"/>
      <c r="P6" s="1"/>
      <c r="Q6" s="1"/>
      <c r="R6" s="1"/>
      <c r="S6" s="1"/>
      <c r="T6" s="1"/>
      <c r="U6" s="1"/>
      <c r="V6" s="1"/>
      <c r="W6" s="1"/>
      <c r="X6" s="1"/>
      <c r="Y6" s="1"/>
      <c r="AA6" s="99" t="s">
        <v>282</v>
      </c>
      <c r="AB6" s="100" t="s">
        <v>377</v>
      </c>
      <c r="AC6" s="100">
        <v>4</v>
      </c>
      <c r="AD6" s="100">
        <v>-15</v>
      </c>
      <c r="AE6" s="100">
        <v>-3.8</v>
      </c>
      <c r="AF6" s="100">
        <v>0</v>
      </c>
      <c r="AG6" s="100"/>
      <c r="AH6" s="100"/>
      <c r="AI6" s="100"/>
      <c r="AJ6" s="100"/>
      <c r="AK6" s="100">
        <v>4</v>
      </c>
      <c r="AL6" s="100">
        <v>-15</v>
      </c>
      <c r="AM6" s="100">
        <v>-3.8</v>
      </c>
      <c r="AN6" s="100">
        <v>0</v>
      </c>
      <c r="AP6" s="101" t="s">
        <v>322</v>
      </c>
      <c r="AQ6" s="102" t="s">
        <v>377</v>
      </c>
      <c r="AR6" s="102">
        <v>3</v>
      </c>
      <c r="AS6" s="102">
        <v>2</v>
      </c>
      <c r="AT6" s="102">
        <v>5</v>
      </c>
      <c r="AU6" s="102">
        <v>1.5</v>
      </c>
      <c r="AV6" s="102">
        <v>1</v>
      </c>
      <c r="AW6" s="102"/>
      <c r="AX6" s="102"/>
      <c r="AY6" s="102"/>
      <c r="AZ6" s="102"/>
      <c r="BA6" s="102"/>
      <c r="BB6" s="102"/>
      <c r="BC6" s="102"/>
      <c r="BD6" s="102"/>
      <c r="BE6" s="102"/>
      <c r="BG6" s="46"/>
      <c r="BH6" s="1"/>
      <c r="BI6" s="10"/>
      <c r="BJ6" s="10"/>
      <c r="BK6" s="10"/>
      <c r="BL6" s="10"/>
      <c r="BM6" s="10"/>
      <c r="BN6" s="10"/>
      <c r="BO6" s="10"/>
      <c r="BP6" s="1"/>
      <c r="BQ6" s="1"/>
      <c r="BR6" s="1"/>
    </row>
    <row r="7" spans="1:70" ht="30">
      <c r="A7" s="1" t="s">
        <v>105</v>
      </c>
      <c r="B7" s="46" t="s">
        <v>283</v>
      </c>
      <c r="C7" s="1" t="e">
        <f>VLOOKUP(B7,$O$4:$Y$11,3,FALSE)</f>
        <v>#N/A</v>
      </c>
      <c r="D7" s="1" t="e">
        <f>VLOOKUP(B7,$O$4:$Y$11,4,FALSE)</f>
        <v>#N/A</v>
      </c>
      <c r="E7" s="1" t="e">
        <f>VLOOKUP(B7,$O$4:$Y$11,5,FALSE)</f>
        <v>#N/A</v>
      </c>
      <c r="F7" s="1" t="e">
        <f>VLOOKUP(B7,$O$4:$Y$11,6,FALSE)</f>
        <v>#N/A</v>
      </c>
      <c r="G7" s="1" t="e">
        <f>VLOOKUP(B7,$O$4:$Y$11,7,FALSE)</f>
        <v>#N/A</v>
      </c>
      <c r="H7" s="1" t="e">
        <f>VLOOKUP(B7,$O$4:$Y$11,9,FALSE)</f>
        <v>#N/A</v>
      </c>
      <c r="I7" s="1" t="e">
        <f>VLOOKUP(B7,$O$4:$Y$11,10,FALSE)</f>
        <v>#N/A</v>
      </c>
      <c r="J7" s="1" t="e">
        <f>VLOOKUP(B7,$O$4:$Y$11,11,FALSE)</f>
        <v>#N/A</v>
      </c>
      <c r="K7" s="1" t="e">
        <f t="shared" si="0"/>
        <v>#N/A</v>
      </c>
      <c r="L7" s="1" t="e">
        <f t="shared" si="1"/>
        <v>#N/A</v>
      </c>
      <c r="M7" s="1" t="e">
        <f t="shared" si="2"/>
        <v>#N/A</v>
      </c>
      <c r="AA7" s="99" t="s">
        <v>279</v>
      </c>
      <c r="AB7" s="100" t="s">
        <v>377</v>
      </c>
      <c r="AC7" s="100">
        <v>3</v>
      </c>
      <c r="AD7" s="100">
        <v>13</v>
      </c>
      <c r="AE7" s="100">
        <v>4.3</v>
      </c>
      <c r="AF7" s="100">
        <v>0</v>
      </c>
      <c r="AG7" s="100"/>
      <c r="AH7" s="100"/>
      <c r="AI7" s="100"/>
      <c r="AJ7" s="100"/>
      <c r="AK7" s="100">
        <v>3</v>
      </c>
      <c r="AL7" s="100">
        <v>13</v>
      </c>
      <c r="AM7" s="100">
        <v>4.3</v>
      </c>
      <c r="AN7" s="100">
        <v>0</v>
      </c>
      <c r="AP7" s="101" t="s">
        <v>307</v>
      </c>
      <c r="AQ7" s="102" t="s">
        <v>377</v>
      </c>
      <c r="AR7" s="102">
        <v>0</v>
      </c>
      <c r="AS7" s="102">
        <v>4</v>
      </c>
      <c r="AT7" s="102">
        <v>4</v>
      </c>
      <c r="AU7" s="102">
        <v>0.5</v>
      </c>
      <c r="AV7" s="102">
        <v>0</v>
      </c>
      <c r="AW7" s="102"/>
      <c r="AX7" s="102"/>
      <c r="AY7" s="102"/>
      <c r="AZ7" s="102"/>
      <c r="BA7" s="102">
        <v>1</v>
      </c>
      <c r="BB7" s="102"/>
      <c r="BC7" s="102"/>
      <c r="BD7" s="102"/>
      <c r="BE7" s="102"/>
    </row>
    <row r="8" spans="1:70" ht="30">
      <c r="A8" s="1"/>
      <c r="B8" s="46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AA8" s="99" t="s">
        <v>284</v>
      </c>
      <c r="AB8" s="100" t="s">
        <v>377</v>
      </c>
      <c r="AC8" s="100">
        <v>3</v>
      </c>
      <c r="AD8" s="100">
        <v>12</v>
      </c>
      <c r="AE8" s="100">
        <v>4</v>
      </c>
      <c r="AF8" s="100">
        <v>0</v>
      </c>
      <c r="AG8" s="100"/>
      <c r="AH8" s="100"/>
      <c r="AI8" s="100"/>
      <c r="AJ8" s="100"/>
      <c r="AK8" s="100">
        <v>3</v>
      </c>
      <c r="AL8" s="100">
        <v>12</v>
      </c>
      <c r="AM8" s="100">
        <v>4</v>
      </c>
      <c r="AN8" s="100">
        <v>0</v>
      </c>
      <c r="AP8" s="101" t="s">
        <v>309</v>
      </c>
      <c r="AQ8" s="102" t="s">
        <v>377</v>
      </c>
      <c r="AR8" s="102">
        <v>3</v>
      </c>
      <c r="AS8" s="102">
        <v>1</v>
      </c>
      <c r="AT8" s="102">
        <v>4</v>
      </c>
      <c r="AU8" s="102">
        <v>0</v>
      </c>
      <c r="AV8" s="102">
        <v>0</v>
      </c>
      <c r="AW8" s="102"/>
      <c r="AX8" s="102"/>
      <c r="AY8" s="102"/>
      <c r="AZ8" s="102"/>
      <c r="BA8" s="102">
        <v>1</v>
      </c>
      <c r="BB8" s="102"/>
      <c r="BC8" s="102"/>
      <c r="BD8" s="102"/>
      <c r="BE8" s="102"/>
    </row>
    <row r="9" spans="1:70" ht="30">
      <c r="A9" s="1"/>
      <c r="B9" s="46"/>
      <c r="P9" s="46"/>
      <c r="Q9" s="1"/>
      <c r="R9" s="1"/>
      <c r="S9" s="1"/>
      <c r="T9" s="1"/>
      <c r="U9" s="1"/>
      <c r="V9" s="1"/>
      <c r="W9" s="1"/>
      <c r="X9" s="1"/>
      <c r="AA9" s="99" t="s">
        <v>292</v>
      </c>
      <c r="AB9" s="100" t="s">
        <v>377</v>
      </c>
      <c r="AC9" s="100">
        <v>1</v>
      </c>
      <c r="AD9" s="100">
        <v>4</v>
      </c>
      <c r="AE9" s="100">
        <v>4</v>
      </c>
      <c r="AF9" s="100">
        <v>0</v>
      </c>
      <c r="AG9" s="100">
        <v>5</v>
      </c>
      <c r="AH9" s="100">
        <v>93</v>
      </c>
      <c r="AI9" s="100">
        <v>18.600000000000001</v>
      </c>
      <c r="AJ9" s="100">
        <v>1</v>
      </c>
      <c r="AK9" s="100">
        <v>6</v>
      </c>
      <c r="AL9" s="100">
        <v>97</v>
      </c>
      <c r="AM9" s="100">
        <v>16.2</v>
      </c>
      <c r="AN9" s="100">
        <v>1</v>
      </c>
      <c r="AP9" s="101" t="s">
        <v>314</v>
      </c>
      <c r="AQ9" s="102" t="s">
        <v>377</v>
      </c>
      <c r="AR9" s="102">
        <v>0</v>
      </c>
      <c r="AS9" s="102">
        <v>4</v>
      </c>
      <c r="AT9" s="102">
        <v>4</v>
      </c>
      <c r="AU9" s="102">
        <v>0</v>
      </c>
      <c r="AV9" s="102">
        <v>0</v>
      </c>
      <c r="AW9" s="102"/>
      <c r="AX9" s="102"/>
      <c r="AY9" s="102"/>
      <c r="AZ9" s="102"/>
      <c r="BA9" s="102"/>
      <c r="BB9" s="102"/>
      <c r="BC9" s="102"/>
      <c r="BD9" s="102"/>
      <c r="BE9" s="102"/>
    </row>
    <row r="10" spans="1:70" ht="63">
      <c r="A10" s="17" t="s">
        <v>26</v>
      </c>
      <c r="B10" s="46"/>
      <c r="O10" s="12"/>
      <c r="P10" s="46"/>
      <c r="Q10" s="1"/>
      <c r="R10" s="1"/>
      <c r="S10" s="1"/>
      <c r="T10" s="1"/>
      <c r="U10" s="1"/>
      <c r="V10" s="1"/>
      <c r="W10" s="1"/>
      <c r="X10" s="1"/>
      <c r="AA10" s="99" t="s">
        <v>381</v>
      </c>
      <c r="AB10" s="100" t="s">
        <v>377</v>
      </c>
      <c r="AC10" s="100"/>
      <c r="AD10" s="100"/>
      <c r="AE10" s="100"/>
      <c r="AF10" s="100"/>
      <c r="AG10" s="100">
        <v>5</v>
      </c>
      <c r="AH10" s="100">
        <v>36</v>
      </c>
      <c r="AI10" s="100">
        <v>7.2</v>
      </c>
      <c r="AJ10" s="100">
        <v>1</v>
      </c>
      <c r="AK10" s="100">
        <v>5</v>
      </c>
      <c r="AL10" s="100">
        <v>36</v>
      </c>
      <c r="AM10" s="100">
        <v>7.2</v>
      </c>
      <c r="AN10" s="100">
        <v>1</v>
      </c>
      <c r="AP10" s="101" t="s">
        <v>340</v>
      </c>
      <c r="AQ10" s="102" t="s">
        <v>377</v>
      </c>
      <c r="AR10" s="102">
        <v>4</v>
      </c>
      <c r="AS10" s="102">
        <v>0</v>
      </c>
      <c r="AT10" s="102">
        <v>4</v>
      </c>
      <c r="AU10" s="102">
        <v>0</v>
      </c>
      <c r="AV10" s="102">
        <v>0</v>
      </c>
      <c r="AW10" s="102"/>
      <c r="AX10" s="102"/>
      <c r="AY10" s="102"/>
      <c r="AZ10" s="102"/>
      <c r="BA10" s="102"/>
      <c r="BB10" s="102"/>
      <c r="BC10" s="102"/>
      <c r="BD10" s="102"/>
      <c r="BE10" s="102"/>
    </row>
    <row r="11" spans="1:70" ht="30">
      <c r="A11" s="10" t="s">
        <v>1</v>
      </c>
      <c r="B11" s="46" t="s">
        <v>2</v>
      </c>
      <c r="C11" t="s">
        <v>29</v>
      </c>
      <c r="D11" t="s">
        <v>6</v>
      </c>
      <c r="E11" t="s">
        <v>28</v>
      </c>
      <c r="F11" t="s">
        <v>0</v>
      </c>
      <c r="G11" t="s">
        <v>30</v>
      </c>
      <c r="H11" t="s">
        <v>32</v>
      </c>
      <c r="I11" t="s">
        <v>31</v>
      </c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99" t="s">
        <v>301</v>
      </c>
      <c r="AB11" s="100" t="s">
        <v>377</v>
      </c>
      <c r="AC11" s="100"/>
      <c r="AD11" s="100"/>
      <c r="AE11" s="100"/>
      <c r="AF11" s="100"/>
      <c r="AG11" s="100">
        <v>3</v>
      </c>
      <c r="AH11" s="100">
        <v>32</v>
      </c>
      <c r="AI11" s="100">
        <v>10.7</v>
      </c>
      <c r="AJ11" s="100">
        <v>0</v>
      </c>
      <c r="AK11" s="100">
        <v>3</v>
      </c>
      <c r="AL11" s="100">
        <v>32</v>
      </c>
      <c r="AM11" s="100">
        <v>10.7</v>
      </c>
      <c r="AN11" s="100">
        <v>0</v>
      </c>
      <c r="AP11" s="101" t="s">
        <v>347</v>
      </c>
      <c r="AQ11" s="102" t="s">
        <v>377</v>
      </c>
      <c r="AR11" s="102">
        <v>4</v>
      </c>
      <c r="AS11" s="102">
        <v>0</v>
      </c>
      <c r="AT11" s="102">
        <v>4</v>
      </c>
      <c r="AU11" s="102">
        <v>0</v>
      </c>
      <c r="AV11" s="102">
        <v>0</v>
      </c>
      <c r="AW11" s="102"/>
      <c r="AX11" s="102"/>
      <c r="AY11" s="102"/>
      <c r="AZ11" s="102"/>
      <c r="BA11" s="102"/>
      <c r="BB11" s="102"/>
      <c r="BC11" s="102"/>
      <c r="BD11" s="102"/>
      <c r="BE11" s="102"/>
    </row>
    <row r="12" spans="1:70" ht="30">
      <c r="A12" s="1" t="s">
        <v>90</v>
      </c>
      <c r="B12" s="46" t="s">
        <v>284</v>
      </c>
      <c r="C12">
        <f t="shared" ref="C12:C17" si="3">VLOOKUP(B12,$AA$4:$AN$36,3,FALSE)</f>
        <v>3</v>
      </c>
      <c r="D12">
        <f t="shared" ref="D12:D17" si="4">VLOOKUP(B12,$AA$4:$AN$36,4,FALSE)</f>
        <v>12</v>
      </c>
      <c r="E12">
        <f t="shared" ref="E12:E17" si="5">VLOOKUP(B12,$AA$4:$AN$36,5,FALSE)</f>
        <v>4</v>
      </c>
      <c r="F12">
        <f t="shared" ref="F12:F17" si="6">VLOOKUP(B12,$AA$4:$AN$36,6,FALSE)</f>
        <v>0</v>
      </c>
      <c r="G12">
        <f t="shared" ref="G12:G17" si="7">VLOOKUP(B12,$AA$4:$AN$36,7,FALSE)</f>
        <v>0</v>
      </c>
      <c r="H12">
        <f t="shared" ref="H12:H17" si="8">VLOOKUP(B12,$AA$4:$AN$36,8,FALSE)</f>
        <v>0</v>
      </c>
      <c r="I12">
        <f t="shared" ref="I12:I17" si="9">VLOOKUP(B12,$AA$4:$AN$36,10,FALSE)</f>
        <v>0</v>
      </c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99" t="s">
        <v>296</v>
      </c>
      <c r="AB12" s="100" t="s">
        <v>377</v>
      </c>
      <c r="AC12" s="100"/>
      <c r="AD12" s="100"/>
      <c r="AE12" s="100"/>
      <c r="AF12" s="100"/>
      <c r="AG12" s="100">
        <v>1</v>
      </c>
      <c r="AH12" s="100">
        <v>18</v>
      </c>
      <c r="AI12" s="100">
        <v>18</v>
      </c>
      <c r="AJ12" s="100">
        <v>0</v>
      </c>
      <c r="AK12" s="100">
        <v>1</v>
      </c>
      <c r="AL12" s="100">
        <v>18</v>
      </c>
      <c r="AM12" s="100">
        <v>18</v>
      </c>
      <c r="AN12" s="100">
        <v>0</v>
      </c>
      <c r="AP12" s="101" t="s">
        <v>330</v>
      </c>
      <c r="AQ12" s="102" t="s">
        <v>377</v>
      </c>
      <c r="AR12" s="102">
        <v>2</v>
      </c>
      <c r="AS12" s="102">
        <v>1</v>
      </c>
      <c r="AT12" s="102">
        <v>3</v>
      </c>
      <c r="AU12" s="102">
        <v>1.5</v>
      </c>
      <c r="AV12" s="102">
        <v>0</v>
      </c>
      <c r="AW12" s="102"/>
      <c r="AX12" s="102"/>
      <c r="AY12" s="102"/>
      <c r="AZ12" s="102"/>
      <c r="BA12" s="102">
        <v>1</v>
      </c>
      <c r="BB12" s="102"/>
      <c r="BC12" s="102"/>
      <c r="BD12" s="102"/>
      <c r="BE12" s="102"/>
    </row>
    <row r="13" spans="1:70" ht="30">
      <c r="A13" s="1" t="s">
        <v>90</v>
      </c>
      <c r="B13" s="46" t="s">
        <v>285</v>
      </c>
      <c r="C13" t="e">
        <f t="shared" si="3"/>
        <v>#N/A</v>
      </c>
      <c r="D13" t="e">
        <f t="shared" si="4"/>
        <v>#N/A</v>
      </c>
      <c r="E13" t="e">
        <f t="shared" si="5"/>
        <v>#N/A</v>
      </c>
      <c r="F13" t="e">
        <f t="shared" si="6"/>
        <v>#N/A</v>
      </c>
      <c r="G13" t="e">
        <f t="shared" si="7"/>
        <v>#N/A</v>
      </c>
      <c r="H13" t="e">
        <f t="shared" si="8"/>
        <v>#N/A</v>
      </c>
      <c r="I13" t="e">
        <f t="shared" si="9"/>
        <v>#N/A</v>
      </c>
      <c r="O13" s="46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99" t="s">
        <v>293</v>
      </c>
      <c r="AB13" s="100" t="s">
        <v>377</v>
      </c>
      <c r="AC13" s="100"/>
      <c r="AD13" s="100"/>
      <c r="AE13" s="100"/>
      <c r="AF13" s="100"/>
      <c r="AG13" s="100">
        <v>1</v>
      </c>
      <c r="AH13" s="100">
        <v>7</v>
      </c>
      <c r="AI13" s="100">
        <v>7</v>
      </c>
      <c r="AJ13" s="100">
        <v>0</v>
      </c>
      <c r="AK13" s="100">
        <v>1</v>
      </c>
      <c r="AL13" s="100">
        <v>7</v>
      </c>
      <c r="AM13" s="100">
        <v>7</v>
      </c>
      <c r="AN13" s="100">
        <v>0</v>
      </c>
      <c r="AP13" s="101" t="s">
        <v>306</v>
      </c>
      <c r="AQ13" s="102" t="s">
        <v>377</v>
      </c>
      <c r="AR13" s="102">
        <v>2</v>
      </c>
      <c r="AS13" s="102">
        <v>0</v>
      </c>
      <c r="AT13" s="102">
        <v>2</v>
      </c>
      <c r="AU13" s="102">
        <v>2</v>
      </c>
      <c r="AV13" s="102">
        <v>2</v>
      </c>
      <c r="AW13" s="102"/>
      <c r="AX13" s="102"/>
      <c r="AY13" s="102"/>
      <c r="AZ13" s="102"/>
      <c r="BA13" s="102"/>
      <c r="BB13" s="102"/>
      <c r="BC13" s="102"/>
      <c r="BD13" s="102"/>
      <c r="BE13" s="102"/>
    </row>
    <row r="14" spans="1:70" ht="30">
      <c r="A14" s="1" t="s">
        <v>90</v>
      </c>
      <c r="B14" s="46" t="s">
        <v>286</v>
      </c>
      <c r="C14" t="e">
        <f t="shared" si="3"/>
        <v>#N/A</v>
      </c>
      <c r="D14" t="e">
        <f t="shared" si="4"/>
        <v>#N/A</v>
      </c>
      <c r="E14" t="e">
        <f t="shared" si="5"/>
        <v>#N/A</v>
      </c>
      <c r="F14" t="e">
        <f t="shared" si="6"/>
        <v>#N/A</v>
      </c>
      <c r="G14" t="e">
        <f t="shared" si="7"/>
        <v>#N/A</v>
      </c>
      <c r="H14" t="e">
        <f t="shared" si="8"/>
        <v>#N/A</v>
      </c>
      <c r="I14" t="e">
        <f t="shared" si="9"/>
        <v>#N/A</v>
      </c>
      <c r="O14" s="46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99" t="s">
        <v>354</v>
      </c>
      <c r="AB14" s="100" t="s">
        <v>377</v>
      </c>
      <c r="AC14" s="100"/>
      <c r="AD14" s="100"/>
      <c r="AE14" s="100"/>
      <c r="AF14" s="100"/>
      <c r="AG14" s="100">
        <v>1</v>
      </c>
      <c r="AH14" s="100">
        <v>6</v>
      </c>
      <c r="AI14" s="100">
        <v>6</v>
      </c>
      <c r="AJ14" s="100">
        <v>0</v>
      </c>
      <c r="AK14" s="100">
        <v>1</v>
      </c>
      <c r="AL14" s="100">
        <v>6</v>
      </c>
      <c r="AM14" s="100">
        <v>6</v>
      </c>
      <c r="AN14" s="100">
        <v>0</v>
      </c>
      <c r="AP14" s="101" t="s">
        <v>325</v>
      </c>
      <c r="AQ14" s="102" t="s">
        <v>377</v>
      </c>
      <c r="AR14" s="102">
        <v>2</v>
      </c>
      <c r="AS14" s="102">
        <v>0</v>
      </c>
      <c r="AT14" s="102">
        <v>2</v>
      </c>
      <c r="AU14" s="102">
        <v>0</v>
      </c>
      <c r="AV14" s="102">
        <v>0</v>
      </c>
      <c r="AW14" s="102"/>
      <c r="AX14" s="102"/>
      <c r="AY14" s="102"/>
      <c r="AZ14" s="102"/>
      <c r="BA14" s="102">
        <v>1</v>
      </c>
      <c r="BB14" s="102"/>
      <c r="BC14" s="102"/>
      <c r="BD14" s="102"/>
      <c r="BE14" s="102"/>
    </row>
    <row r="15" spans="1:70" ht="30">
      <c r="A15" s="1" t="s">
        <v>90</v>
      </c>
      <c r="B15" s="46" t="s">
        <v>287</v>
      </c>
      <c r="C15">
        <f t="shared" si="3"/>
        <v>24</v>
      </c>
      <c r="D15">
        <f t="shared" si="4"/>
        <v>142</v>
      </c>
      <c r="E15">
        <f t="shared" si="5"/>
        <v>5.9</v>
      </c>
      <c r="F15">
        <f t="shared" si="6"/>
        <v>1</v>
      </c>
      <c r="G15">
        <f t="shared" si="7"/>
        <v>3</v>
      </c>
      <c r="H15">
        <f t="shared" si="8"/>
        <v>39</v>
      </c>
      <c r="I15">
        <f t="shared" si="9"/>
        <v>0</v>
      </c>
      <c r="O15" s="46"/>
      <c r="P15" s="1"/>
      <c r="Q15" s="1"/>
      <c r="R15" s="1"/>
      <c r="S15" s="1"/>
      <c r="T15" s="1"/>
      <c r="U15" s="10"/>
      <c r="V15" s="10"/>
      <c r="W15" s="10"/>
      <c r="X15" s="10"/>
      <c r="Y15" s="1"/>
      <c r="Z15" s="1"/>
      <c r="AA15" s="1"/>
      <c r="AB15" s="1"/>
      <c r="AP15" s="101" t="s">
        <v>345</v>
      </c>
      <c r="AQ15" s="102" t="s">
        <v>377</v>
      </c>
      <c r="AR15" s="102">
        <v>1</v>
      </c>
      <c r="AS15" s="102">
        <v>1</v>
      </c>
      <c r="AT15" s="102">
        <v>2</v>
      </c>
      <c r="AU15" s="102">
        <v>0</v>
      </c>
      <c r="AV15" s="102">
        <v>0</v>
      </c>
      <c r="AW15" s="102"/>
      <c r="AX15" s="102"/>
      <c r="AY15" s="102"/>
      <c r="AZ15" s="102"/>
      <c r="BA15" s="102"/>
      <c r="BB15" s="102"/>
      <c r="BC15" s="102"/>
      <c r="BD15" s="102"/>
      <c r="BE15" s="102"/>
    </row>
    <row r="16" spans="1:70" ht="30">
      <c r="A16" s="1" t="s">
        <v>90</v>
      </c>
      <c r="B16" s="46" t="s">
        <v>288</v>
      </c>
      <c r="C16" t="e">
        <f t="shared" si="3"/>
        <v>#N/A</v>
      </c>
      <c r="D16" t="e">
        <f t="shared" si="4"/>
        <v>#N/A</v>
      </c>
      <c r="E16" t="e">
        <f t="shared" si="5"/>
        <v>#N/A</v>
      </c>
      <c r="F16" t="e">
        <f t="shared" si="6"/>
        <v>#N/A</v>
      </c>
      <c r="G16" t="e">
        <f t="shared" si="7"/>
        <v>#N/A</v>
      </c>
      <c r="H16" t="e">
        <f t="shared" si="8"/>
        <v>#N/A</v>
      </c>
      <c r="I16" t="e">
        <f t="shared" si="9"/>
        <v>#N/A</v>
      </c>
      <c r="O16" s="46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P16" s="101" t="s">
        <v>291</v>
      </c>
      <c r="AQ16" s="102" t="s">
        <v>377</v>
      </c>
      <c r="AR16" s="102">
        <v>1</v>
      </c>
      <c r="AS16" s="102">
        <v>0</v>
      </c>
      <c r="AT16" s="102">
        <v>1</v>
      </c>
      <c r="AU16" s="102">
        <v>0</v>
      </c>
      <c r="AV16" s="102">
        <v>0</v>
      </c>
      <c r="AW16" s="102"/>
      <c r="AX16" s="102"/>
      <c r="AY16" s="102"/>
      <c r="AZ16" s="102"/>
      <c r="BA16" s="102"/>
      <c r="BB16" s="102"/>
      <c r="BC16" s="102"/>
      <c r="BD16" s="102"/>
      <c r="BE16" s="102"/>
    </row>
    <row r="17" spans="1:57" ht="30">
      <c r="A17" s="1" t="s">
        <v>90</v>
      </c>
      <c r="B17" s="46" t="s">
        <v>289</v>
      </c>
      <c r="C17">
        <f t="shared" si="3"/>
        <v>8</v>
      </c>
      <c r="D17">
        <f t="shared" si="4"/>
        <v>26</v>
      </c>
      <c r="E17">
        <f t="shared" si="5"/>
        <v>3.3</v>
      </c>
      <c r="F17">
        <f t="shared" si="6"/>
        <v>0</v>
      </c>
      <c r="G17">
        <f t="shared" si="7"/>
        <v>0</v>
      </c>
      <c r="H17">
        <f t="shared" si="8"/>
        <v>0</v>
      </c>
      <c r="I17">
        <f t="shared" si="9"/>
        <v>0</v>
      </c>
      <c r="O17" s="46"/>
      <c r="P17" s="1"/>
      <c r="Q17" s="1"/>
      <c r="R17" s="1"/>
      <c r="S17" s="1"/>
      <c r="T17" s="1"/>
      <c r="U17" s="10"/>
      <c r="V17" s="10"/>
      <c r="W17" s="10"/>
      <c r="X17" s="10"/>
      <c r="Y17" s="1"/>
      <c r="Z17" s="1"/>
      <c r="AA17" s="1"/>
      <c r="AB17" s="1"/>
      <c r="AP17" s="101" t="s">
        <v>349</v>
      </c>
      <c r="AQ17" s="102" t="s">
        <v>377</v>
      </c>
      <c r="AR17" s="102">
        <v>1</v>
      </c>
      <c r="AS17" s="102">
        <v>0</v>
      </c>
      <c r="AT17" s="102">
        <v>1</v>
      </c>
      <c r="AU17" s="102">
        <v>0</v>
      </c>
      <c r="AV17" s="102">
        <v>0</v>
      </c>
      <c r="AW17" s="102"/>
      <c r="AX17" s="102"/>
      <c r="AY17" s="102"/>
      <c r="AZ17" s="102"/>
      <c r="BA17" s="102"/>
      <c r="BB17" s="102"/>
      <c r="BC17" s="102"/>
      <c r="BD17" s="102"/>
      <c r="BE17" s="102"/>
    </row>
    <row r="18" spans="1:57" ht="30">
      <c r="A18" s="1"/>
      <c r="B18" s="46"/>
      <c r="O18" s="46"/>
      <c r="P18" s="1"/>
      <c r="Q18" s="10"/>
      <c r="R18" s="10"/>
      <c r="S18" s="10"/>
      <c r="T18" s="10"/>
      <c r="U18" s="1"/>
      <c r="V18" s="1"/>
      <c r="W18" s="1"/>
      <c r="X18" s="1"/>
      <c r="Y18" s="1"/>
      <c r="Z18" s="1"/>
      <c r="AA18" s="1"/>
      <c r="AB18" s="1"/>
      <c r="AP18" s="101" t="s">
        <v>311</v>
      </c>
      <c r="AQ18" s="102" t="s">
        <v>377</v>
      </c>
      <c r="AR18" s="102">
        <v>1</v>
      </c>
      <c r="AS18" s="102">
        <v>0</v>
      </c>
      <c r="AT18" s="102">
        <v>1</v>
      </c>
      <c r="AU18" s="102">
        <v>0</v>
      </c>
      <c r="AV18" s="102">
        <v>0</v>
      </c>
      <c r="AW18" s="102"/>
      <c r="AX18" s="102"/>
      <c r="AY18" s="102"/>
      <c r="AZ18" s="102"/>
      <c r="BA18" s="102"/>
      <c r="BB18" s="102"/>
      <c r="BC18" s="102"/>
      <c r="BD18" s="102"/>
      <c r="BE18" s="102"/>
    </row>
    <row r="19" spans="1:57" ht="30">
      <c r="A19" s="1"/>
      <c r="B19" s="46"/>
      <c r="O19" s="46"/>
      <c r="P19" s="1"/>
      <c r="Q19" s="10"/>
      <c r="R19" s="10"/>
      <c r="S19" s="10"/>
      <c r="T19" s="10"/>
      <c r="U19" s="1"/>
      <c r="V19" s="1"/>
      <c r="W19" s="1"/>
      <c r="X19" s="1"/>
      <c r="Y19" s="1"/>
      <c r="Z19" s="1"/>
      <c r="AA19" s="1"/>
      <c r="AB19" s="1"/>
      <c r="AP19" s="101" t="s">
        <v>293</v>
      </c>
      <c r="AQ19" s="102" t="s">
        <v>377</v>
      </c>
      <c r="AR19" s="102">
        <v>1</v>
      </c>
      <c r="AS19" s="102">
        <v>0</v>
      </c>
      <c r="AT19" s="102">
        <v>1</v>
      </c>
      <c r="AU19" s="102">
        <v>0</v>
      </c>
      <c r="AV19" s="102">
        <v>0</v>
      </c>
      <c r="AW19" s="102"/>
      <c r="AX19" s="102"/>
      <c r="AY19" s="102"/>
      <c r="AZ19" s="102"/>
      <c r="BA19" s="102"/>
      <c r="BB19" s="102"/>
      <c r="BC19" s="102"/>
      <c r="BD19" s="102"/>
      <c r="BE19" s="102"/>
    </row>
    <row r="20" spans="1:57" ht="30">
      <c r="A20" s="1"/>
      <c r="B20" s="46"/>
      <c r="O20" s="46"/>
      <c r="P20" s="1"/>
      <c r="Q20" s="10"/>
      <c r="R20" s="10"/>
      <c r="S20" s="10"/>
      <c r="T20" s="10"/>
      <c r="U20" s="1"/>
      <c r="V20" s="1"/>
      <c r="W20" s="1"/>
      <c r="X20" s="1"/>
      <c r="Y20" s="1"/>
      <c r="Z20" s="1"/>
      <c r="AA20" s="1"/>
      <c r="AB20" s="1"/>
      <c r="AP20" s="101" t="s">
        <v>296</v>
      </c>
      <c r="AQ20" s="102" t="s">
        <v>377</v>
      </c>
      <c r="AR20" s="102">
        <v>0</v>
      </c>
      <c r="AS20" s="102">
        <v>1</v>
      </c>
      <c r="AT20" s="102">
        <v>1</v>
      </c>
      <c r="AU20" s="102">
        <v>0</v>
      </c>
      <c r="AV20" s="102">
        <v>0</v>
      </c>
      <c r="AW20" s="102"/>
      <c r="AX20" s="102"/>
      <c r="AY20" s="102"/>
      <c r="AZ20" s="102"/>
      <c r="BA20" s="102"/>
      <c r="BB20" s="102"/>
      <c r="BC20" s="102"/>
      <c r="BD20" s="102"/>
      <c r="BE20" s="102"/>
    </row>
    <row r="21" spans="1:57" ht="30">
      <c r="A21" s="1"/>
      <c r="B21" s="46"/>
      <c r="O21" s="46"/>
      <c r="P21" s="1"/>
      <c r="Q21" s="10"/>
      <c r="R21" s="10"/>
      <c r="S21" s="10"/>
      <c r="T21" s="10"/>
      <c r="U21" s="1"/>
      <c r="V21" s="1"/>
      <c r="W21" s="1"/>
      <c r="X21" s="1"/>
      <c r="Y21" s="1"/>
      <c r="Z21" s="1"/>
      <c r="AA21" s="1"/>
      <c r="AB21" s="1"/>
      <c r="AP21" s="101" t="s">
        <v>319</v>
      </c>
      <c r="AQ21" s="102" t="s">
        <v>377</v>
      </c>
      <c r="AR21" s="102">
        <v>1</v>
      </c>
      <c r="AS21" s="102">
        <v>0</v>
      </c>
      <c r="AT21" s="102">
        <v>1</v>
      </c>
      <c r="AU21" s="102">
        <v>0</v>
      </c>
      <c r="AV21" s="102">
        <v>0</v>
      </c>
      <c r="AW21" s="102"/>
      <c r="AX21" s="102"/>
      <c r="AY21" s="102"/>
      <c r="AZ21" s="102"/>
      <c r="BA21" s="102"/>
      <c r="BB21" s="102"/>
      <c r="BC21" s="102"/>
      <c r="BD21" s="102"/>
      <c r="BE21" s="102"/>
    </row>
    <row r="22" spans="1:57" ht="52.5">
      <c r="A22" s="16" t="s">
        <v>27</v>
      </c>
      <c r="B22" s="46"/>
      <c r="AP22" s="101" t="s">
        <v>320</v>
      </c>
      <c r="AQ22" s="102" t="s">
        <v>377</v>
      </c>
      <c r="AR22" s="102">
        <v>1</v>
      </c>
      <c r="AS22" s="102">
        <v>0</v>
      </c>
      <c r="AT22" s="102">
        <v>1</v>
      </c>
      <c r="AU22" s="102">
        <v>0</v>
      </c>
      <c r="AV22" s="102">
        <v>0</v>
      </c>
      <c r="AW22" s="102"/>
      <c r="AX22" s="102"/>
      <c r="AY22" s="102"/>
      <c r="AZ22" s="102"/>
      <c r="BA22" s="102"/>
      <c r="BB22" s="102"/>
      <c r="BC22" s="102"/>
      <c r="BD22" s="102"/>
      <c r="BE22" s="102"/>
    </row>
    <row r="23" spans="1:57" ht="30">
      <c r="A23" s="1" t="s">
        <v>1</v>
      </c>
      <c r="B23" s="46" t="s">
        <v>2</v>
      </c>
      <c r="C23" t="s">
        <v>30</v>
      </c>
      <c r="D23" t="s">
        <v>6</v>
      </c>
      <c r="E23" t="s">
        <v>28</v>
      </c>
      <c r="F23" t="s">
        <v>0</v>
      </c>
      <c r="AP23" s="101" t="s">
        <v>324</v>
      </c>
      <c r="AQ23" s="102" t="s">
        <v>377</v>
      </c>
      <c r="AR23" s="102">
        <v>0</v>
      </c>
      <c r="AS23" s="102">
        <v>1</v>
      </c>
      <c r="AT23" s="102">
        <v>1</v>
      </c>
      <c r="AU23" s="102">
        <v>0</v>
      </c>
      <c r="AV23" s="102">
        <v>0</v>
      </c>
      <c r="AW23" s="102"/>
      <c r="AX23" s="102"/>
      <c r="AY23" s="102"/>
      <c r="AZ23" s="102"/>
      <c r="BA23" s="102"/>
      <c r="BB23" s="102"/>
      <c r="BC23" s="102"/>
      <c r="BD23" s="102"/>
      <c r="BE23" s="102"/>
    </row>
    <row r="24" spans="1:57" ht="30">
      <c r="A24" s="1" t="s">
        <v>84</v>
      </c>
      <c r="B24" s="46" t="s">
        <v>290</v>
      </c>
      <c r="C24" t="e">
        <f t="shared" ref="C24:C40" si="10">VLOOKUP(B24,$AA$4:$AN$36,7,FALSE)</f>
        <v>#N/A</v>
      </c>
      <c r="D24" t="e">
        <f t="shared" ref="D24:D40" si="11">VLOOKUP(B24,$AA$4:$AN$36,8,FALSE)</f>
        <v>#N/A</v>
      </c>
      <c r="E24" t="e">
        <f t="shared" ref="E24:E40" si="12">VLOOKUP(B24,$AA$4:$AN$36,9,FALSE)</f>
        <v>#N/A</v>
      </c>
      <c r="F24" t="e">
        <f t="shared" ref="F24:F40" si="13">VLOOKUP(B24,$AA$4:$AN$36,10,FALSE)</f>
        <v>#N/A</v>
      </c>
      <c r="AP24" s="101" t="s">
        <v>329</v>
      </c>
      <c r="AQ24" s="102" t="s">
        <v>377</v>
      </c>
      <c r="AR24" s="102">
        <v>1</v>
      </c>
      <c r="AS24" s="102">
        <v>0</v>
      </c>
      <c r="AT24" s="102">
        <v>1</v>
      </c>
      <c r="AU24" s="102">
        <v>0</v>
      </c>
      <c r="AV24" s="102">
        <v>0</v>
      </c>
      <c r="AW24" s="102"/>
      <c r="AX24" s="102"/>
      <c r="AY24" s="102"/>
      <c r="AZ24" s="102"/>
      <c r="BA24" s="102"/>
      <c r="BB24" s="102"/>
      <c r="BC24" s="102"/>
      <c r="BD24" s="102"/>
      <c r="BE24" s="102"/>
    </row>
    <row r="25" spans="1:57" ht="25.5">
      <c r="A25" s="1" t="s">
        <v>84</v>
      </c>
      <c r="B25" s="46" t="s">
        <v>291</v>
      </c>
      <c r="C25" t="e">
        <f t="shared" si="10"/>
        <v>#N/A</v>
      </c>
      <c r="D25" t="e">
        <f t="shared" si="11"/>
        <v>#N/A</v>
      </c>
      <c r="E25" t="e">
        <f t="shared" si="12"/>
        <v>#N/A</v>
      </c>
      <c r="F25" t="e">
        <f t="shared" si="13"/>
        <v>#N/A</v>
      </c>
      <c r="AP25" s="46"/>
      <c r="AQ25" s="1"/>
      <c r="AR25" s="1"/>
      <c r="AS25" s="1"/>
      <c r="AT25" s="1"/>
      <c r="AU25" s="1"/>
      <c r="AV25" s="1"/>
      <c r="AW25" s="10"/>
      <c r="AX25" s="10"/>
      <c r="AY25" s="10"/>
      <c r="AZ25" s="10"/>
      <c r="BA25" s="10"/>
      <c r="BB25" s="10"/>
      <c r="BC25" s="10"/>
      <c r="BD25" s="10"/>
      <c r="BE25" s="10"/>
    </row>
    <row r="26" spans="1:57" ht="25.5">
      <c r="A26" s="1" t="s">
        <v>84</v>
      </c>
      <c r="B26" s="46" t="s">
        <v>292</v>
      </c>
      <c r="C26">
        <f t="shared" si="10"/>
        <v>5</v>
      </c>
      <c r="D26">
        <f t="shared" si="11"/>
        <v>93</v>
      </c>
      <c r="E26">
        <f t="shared" si="12"/>
        <v>18.600000000000001</v>
      </c>
      <c r="F26">
        <f t="shared" si="13"/>
        <v>1</v>
      </c>
      <c r="AP26" s="46"/>
      <c r="AQ26" s="1"/>
      <c r="AR26" s="1"/>
      <c r="AS26" s="1"/>
      <c r="AT26" s="1"/>
      <c r="AU26" s="1"/>
      <c r="AV26" s="1"/>
      <c r="AW26" s="10"/>
      <c r="AX26" s="10"/>
      <c r="AY26" s="10"/>
      <c r="AZ26" s="10"/>
      <c r="BA26" s="10"/>
      <c r="BB26" s="10"/>
      <c r="BC26" s="10"/>
      <c r="BD26" s="10"/>
      <c r="BE26" s="10"/>
    </row>
    <row r="27" spans="1:57" ht="25.5">
      <c r="A27" s="1" t="s">
        <v>84</v>
      </c>
      <c r="B27" s="46" t="s">
        <v>293</v>
      </c>
      <c r="C27">
        <f t="shared" si="10"/>
        <v>1</v>
      </c>
      <c r="D27">
        <f t="shared" si="11"/>
        <v>7</v>
      </c>
      <c r="E27">
        <f t="shared" si="12"/>
        <v>7</v>
      </c>
      <c r="F27">
        <f t="shared" si="13"/>
        <v>0</v>
      </c>
    </row>
    <row r="28" spans="1:57">
      <c r="A28" s="1" t="s">
        <v>84</v>
      </c>
      <c r="B28" s="46" t="s">
        <v>294</v>
      </c>
      <c r="C28" t="e">
        <f t="shared" si="10"/>
        <v>#N/A</v>
      </c>
      <c r="D28" t="e">
        <f t="shared" si="11"/>
        <v>#N/A</v>
      </c>
      <c r="E28" t="e">
        <f t="shared" si="12"/>
        <v>#N/A</v>
      </c>
      <c r="F28" t="e">
        <f t="shared" si="13"/>
        <v>#N/A</v>
      </c>
    </row>
    <row r="29" spans="1:57" ht="25.5">
      <c r="A29" s="1" t="s">
        <v>84</v>
      </c>
      <c r="B29" s="46" t="s">
        <v>295</v>
      </c>
      <c r="C29" t="e">
        <f t="shared" si="10"/>
        <v>#N/A</v>
      </c>
      <c r="D29" t="e">
        <f t="shared" si="11"/>
        <v>#N/A</v>
      </c>
      <c r="E29" t="e">
        <f t="shared" si="12"/>
        <v>#N/A</v>
      </c>
      <c r="F29" t="e">
        <f t="shared" si="13"/>
        <v>#N/A</v>
      </c>
    </row>
    <row r="30" spans="1:57">
      <c r="A30" s="1" t="s">
        <v>84</v>
      </c>
      <c r="B30" s="46" t="s">
        <v>296</v>
      </c>
      <c r="C30">
        <f t="shared" si="10"/>
        <v>1</v>
      </c>
      <c r="D30">
        <f t="shared" si="11"/>
        <v>18</v>
      </c>
      <c r="E30">
        <f t="shared" si="12"/>
        <v>18</v>
      </c>
      <c r="F30">
        <f t="shared" si="13"/>
        <v>0</v>
      </c>
    </row>
    <row r="31" spans="1:57" ht="25.5">
      <c r="A31" s="1" t="s">
        <v>84</v>
      </c>
      <c r="B31" s="46" t="s">
        <v>297</v>
      </c>
      <c r="C31" t="e">
        <f t="shared" si="10"/>
        <v>#N/A</v>
      </c>
      <c r="D31" t="e">
        <f t="shared" si="11"/>
        <v>#N/A</v>
      </c>
      <c r="E31" t="e">
        <f t="shared" si="12"/>
        <v>#N/A</v>
      </c>
      <c r="F31" t="e">
        <f t="shared" si="13"/>
        <v>#N/A</v>
      </c>
    </row>
    <row r="32" spans="1:57" ht="25.5">
      <c r="A32" s="1" t="s">
        <v>84</v>
      </c>
      <c r="B32" s="46" t="s">
        <v>298</v>
      </c>
      <c r="C32" t="e">
        <f t="shared" si="10"/>
        <v>#N/A</v>
      </c>
      <c r="D32" t="e">
        <f t="shared" si="11"/>
        <v>#N/A</v>
      </c>
      <c r="E32" t="e">
        <f t="shared" si="12"/>
        <v>#N/A</v>
      </c>
      <c r="F32" t="e">
        <f t="shared" si="13"/>
        <v>#N/A</v>
      </c>
    </row>
    <row r="33" spans="1:6" ht="25.5">
      <c r="A33" s="1" t="s">
        <v>84</v>
      </c>
      <c r="B33" s="46" t="s">
        <v>299</v>
      </c>
      <c r="C33" t="e">
        <f t="shared" si="10"/>
        <v>#N/A</v>
      </c>
      <c r="D33" t="e">
        <f t="shared" si="11"/>
        <v>#N/A</v>
      </c>
      <c r="E33" t="e">
        <f t="shared" si="12"/>
        <v>#N/A</v>
      </c>
      <c r="F33" t="e">
        <f t="shared" si="13"/>
        <v>#N/A</v>
      </c>
    </row>
    <row r="34" spans="1:6" ht="25.5">
      <c r="A34" s="1" t="s">
        <v>84</v>
      </c>
      <c r="B34" s="46" t="s">
        <v>300</v>
      </c>
      <c r="C34">
        <f t="shared" si="10"/>
        <v>5</v>
      </c>
      <c r="D34">
        <f t="shared" si="11"/>
        <v>36</v>
      </c>
      <c r="E34">
        <f t="shared" si="12"/>
        <v>7.2</v>
      </c>
      <c r="F34">
        <f t="shared" si="13"/>
        <v>1</v>
      </c>
    </row>
    <row r="35" spans="1:6" ht="25.5">
      <c r="A35" s="1" t="s">
        <v>84</v>
      </c>
      <c r="B35" s="46" t="s">
        <v>301</v>
      </c>
      <c r="C35">
        <f t="shared" si="10"/>
        <v>3</v>
      </c>
      <c r="D35">
        <f t="shared" si="11"/>
        <v>32</v>
      </c>
      <c r="E35">
        <f t="shared" si="12"/>
        <v>10.7</v>
      </c>
      <c r="F35">
        <f t="shared" si="13"/>
        <v>0</v>
      </c>
    </row>
    <row r="36" spans="1:6" ht="25.5">
      <c r="A36" s="1" t="s">
        <v>84</v>
      </c>
      <c r="B36" s="46" t="s">
        <v>302</v>
      </c>
      <c r="C36" t="e">
        <f t="shared" si="10"/>
        <v>#N/A</v>
      </c>
      <c r="D36" t="e">
        <f t="shared" si="11"/>
        <v>#N/A</v>
      </c>
      <c r="E36" t="e">
        <f t="shared" si="12"/>
        <v>#N/A</v>
      </c>
      <c r="F36" t="e">
        <f t="shared" si="13"/>
        <v>#N/A</v>
      </c>
    </row>
    <row r="37" spans="1:6" ht="25.5">
      <c r="A37" s="1" t="s">
        <v>77</v>
      </c>
      <c r="B37" s="46" t="s">
        <v>354</v>
      </c>
      <c r="C37">
        <f t="shared" si="10"/>
        <v>1</v>
      </c>
      <c r="D37">
        <f t="shared" si="11"/>
        <v>6</v>
      </c>
      <c r="E37">
        <f t="shared" si="12"/>
        <v>6</v>
      </c>
      <c r="F37">
        <f t="shared" si="13"/>
        <v>0</v>
      </c>
    </row>
    <row r="38" spans="1:6" ht="25.5">
      <c r="A38" s="1" t="s">
        <v>77</v>
      </c>
      <c r="B38" s="46" t="s">
        <v>356</v>
      </c>
      <c r="C38" t="e">
        <f t="shared" si="10"/>
        <v>#N/A</v>
      </c>
      <c r="D38" t="e">
        <f t="shared" si="11"/>
        <v>#N/A</v>
      </c>
      <c r="E38" t="e">
        <f t="shared" si="12"/>
        <v>#N/A</v>
      </c>
      <c r="F38" t="e">
        <f t="shared" si="13"/>
        <v>#N/A</v>
      </c>
    </row>
    <row r="39" spans="1:6" ht="25.5">
      <c r="A39" s="1" t="s">
        <v>77</v>
      </c>
      <c r="B39" s="46" t="s">
        <v>357</v>
      </c>
      <c r="C39" t="e">
        <f t="shared" si="10"/>
        <v>#N/A</v>
      </c>
      <c r="D39" t="e">
        <f t="shared" si="11"/>
        <v>#N/A</v>
      </c>
      <c r="E39" t="e">
        <f t="shared" si="12"/>
        <v>#N/A</v>
      </c>
      <c r="F39" t="e">
        <f t="shared" si="13"/>
        <v>#N/A</v>
      </c>
    </row>
    <row r="40" spans="1:6" ht="25.5">
      <c r="A40" s="1" t="s">
        <v>77</v>
      </c>
      <c r="B40" s="46" t="s">
        <v>358</v>
      </c>
      <c r="C40" t="e">
        <f t="shared" si="10"/>
        <v>#N/A</v>
      </c>
      <c r="D40" t="e">
        <f t="shared" si="11"/>
        <v>#N/A</v>
      </c>
      <c r="E40" t="e">
        <f t="shared" si="12"/>
        <v>#N/A</v>
      </c>
      <c r="F40" t="e">
        <f t="shared" si="13"/>
        <v>#N/A</v>
      </c>
    </row>
    <row r="41" spans="1:6">
      <c r="A41" s="1"/>
      <c r="B41" s="46"/>
    </row>
    <row r="42" spans="1:6">
      <c r="A42" s="1"/>
      <c r="B42" s="46"/>
    </row>
    <row r="43" spans="1:6">
      <c r="A43" s="1"/>
      <c r="B43" s="46"/>
    </row>
    <row r="44" spans="1:6">
      <c r="A44" s="1"/>
      <c r="B44" s="46"/>
    </row>
    <row r="45" spans="1:6">
      <c r="A45" s="1"/>
      <c r="B45" s="46"/>
    </row>
    <row r="46" spans="1:6">
      <c r="A46" s="1"/>
      <c r="B46" s="46"/>
    </row>
    <row r="47" spans="1:6">
      <c r="A47" s="1"/>
      <c r="B47" s="46"/>
    </row>
    <row r="48" spans="1:6">
      <c r="A48" s="1"/>
      <c r="B48" s="46"/>
    </row>
    <row r="49" spans="1:13">
      <c r="A49" s="1"/>
      <c r="B49" s="46"/>
    </row>
    <row r="50" spans="1:13">
      <c r="A50" s="1"/>
      <c r="B50" s="46"/>
    </row>
    <row r="51" spans="1:13" ht="46.5">
      <c r="A51" s="15" t="s">
        <v>47</v>
      </c>
      <c r="B51" s="46"/>
    </row>
    <row r="52" spans="1:13">
      <c r="A52" s="1" t="s">
        <v>1</v>
      </c>
      <c r="B52" s="46" t="s">
        <v>2</v>
      </c>
      <c r="C52" t="s">
        <v>36</v>
      </c>
      <c r="D52" t="s">
        <v>37</v>
      </c>
      <c r="E52" t="s">
        <v>38</v>
      </c>
      <c r="F52" t="s">
        <v>51</v>
      </c>
      <c r="G52" t="s">
        <v>52</v>
      </c>
      <c r="H52" t="s">
        <v>8</v>
      </c>
      <c r="I52" t="s">
        <v>54</v>
      </c>
      <c r="J52" t="s">
        <v>55</v>
      </c>
      <c r="K52" t="s">
        <v>15</v>
      </c>
      <c r="L52" t="s">
        <v>39</v>
      </c>
      <c r="M52" t="s">
        <v>53</v>
      </c>
    </row>
    <row r="53" spans="1:13" ht="25.5">
      <c r="A53" s="1" t="s">
        <v>72</v>
      </c>
      <c r="B53" s="46" t="s">
        <v>303</v>
      </c>
      <c r="C53" t="e">
        <f>VLOOKUP(B53,$AP$4:$BE$256,3,FALSE)</f>
        <v>#N/A</v>
      </c>
      <c r="D53" t="e">
        <f>VLOOKUP(B53,$AP$4:$BE$256,4,FALSE)</f>
        <v>#N/A</v>
      </c>
      <c r="E53" t="e">
        <f>VLOOKUP(B53,$AP$4:$BE$256,5,FALSE)</f>
        <v>#N/A</v>
      </c>
      <c r="F53" t="e">
        <f>VLOOKUP(B53,$AP$4:$BE$256,6,FALSE)</f>
        <v>#N/A</v>
      </c>
      <c r="G53" t="e">
        <f>VLOOKUP(B53,$AP$4:$BE$256,7,FALSE)</f>
        <v>#N/A</v>
      </c>
      <c r="H53" t="e">
        <f>VLOOKUP(B53,$AP$4:$BE$256,8,FALSE)</f>
        <v>#N/A</v>
      </c>
      <c r="I53" t="e">
        <f>VLOOKUP(B53,$AP$4:$BE$256,12,FALSE)</f>
        <v>#N/A</v>
      </c>
      <c r="J53" t="e">
        <f>VLOOKUP(B53,$AP$4:$BE$256,11,FALSE)</f>
        <v>#N/A</v>
      </c>
      <c r="K53" t="e">
        <f>VLOOKUP(B53,$AP$4:$BE$526,13,FALSE)</f>
        <v>#N/A</v>
      </c>
      <c r="L53" t="e">
        <f>VLOOKUP(B53,$AP$4:$BE$256,16,FALSE)</f>
        <v>#N/A</v>
      </c>
      <c r="M53" t="e">
        <f>VLOOKUP(B53,$AP$4:$BE$256,15,FALSE)</f>
        <v>#N/A</v>
      </c>
    </row>
    <row r="54" spans="1:13" ht="25.5">
      <c r="A54" s="1" t="s">
        <v>80</v>
      </c>
      <c r="B54" s="46" t="s">
        <v>304</v>
      </c>
      <c r="C54" t="e">
        <f t="shared" ref="C54:C99" si="14">VLOOKUP(B54,$AP$4:$BE$256,3,FALSE)</f>
        <v>#N/A</v>
      </c>
      <c r="D54" t="e">
        <f t="shared" ref="D54:D99" si="15">VLOOKUP(B54,$AP$4:$BE$256,4,FALSE)</f>
        <v>#N/A</v>
      </c>
      <c r="E54" t="e">
        <f t="shared" ref="E54:E99" si="16">VLOOKUP(B54,$AP$4:$BE$256,5,FALSE)</f>
        <v>#N/A</v>
      </c>
      <c r="F54" t="e">
        <f t="shared" ref="F54:F99" si="17">VLOOKUP(B54,$AP$4:$BE$256,6,FALSE)</f>
        <v>#N/A</v>
      </c>
      <c r="G54" t="e">
        <f t="shared" ref="G54:G99" si="18">VLOOKUP(B54,$AP$4:$BE$256,7,FALSE)</f>
        <v>#N/A</v>
      </c>
      <c r="H54" t="e">
        <f t="shared" ref="H54:H99" si="19">VLOOKUP(B54,$AP$4:$BE$256,8,FALSE)</f>
        <v>#N/A</v>
      </c>
      <c r="I54" t="e">
        <f t="shared" ref="I54:I99" si="20">VLOOKUP(B54,$AP$4:$BE$256,12,FALSE)</f>
        <v>#N/A</v>
      </c>
      <c r="J54" t="e">
        <f t="shared" ref="J54:J99" si="21">VLOOKUP(B54,$AP$4:$BE$256,11,FALSE)</f>
        <v>#N/A</v>
      </c>
      <c r="K54" t="e">
        <f t="shared" ref="K54:K99" si="22">VLOOKUP(B54,$AP$4:$BE$526,13,FALSE)</f>
        <v>#N/A</v>
      </c>
      <c r="L54" t="e">
        <f t="shared" ref="L54:L99" si="23">VLOOKUP(B54,$AP$4:$BE$256,16,FALSE)</f>
        <v>#N/A</v>
      </c>
      <c r="M54" t="e">
        <f t="shared" ref="M54:M99" si="24">VLOOKUP(B54,$AP$4:$BE$256,15,FALSE)</f>
        <v>#N/A</v>
      </c>
    </row>
    <row r="55" spans="1:13" ht="25.5">
      <c r="A55" s="1" t="s">
        <v>93</v>
      </c>
      <c r="B55" s="46" t="s">
        <v>305</v>
      </c>
      <c r="C55" t="e">
        <f t="shared" si="14"/>
        <v>#N/A</v>
      </c>
      <c r="D55" t="e">
        <f t="shared" si="15"/>
        <v>#N/A</v>
      </c>
      <c r="E55" t="e">
        <f t="shared" si="16"/>
        <v>#N/A</v>
      </c>
      <c r="F55" t="e">
        <f t="shared" si="17"/>
        <v>#N/A</v>
      </c>
      <c r="G55" t="e">
        <f t="shared" si="18"/>
        <v>#N/A</v>
      </c>
      <c r="H55" t="e">
        <f t="shared" si="19"/>
        <v>#N/A</v>
      </c>
      <c r="I55" t="e">
        <f t="shared" si="20"/>
        <v>#N/A</v>
      </c>
      <c r="J55" t="e">
        <f t="shared" si="21"/>
        <v>#N/A</v>
      </c>
      <c r="K55" t="e">
        <f t="shared" si="22"/>
        <v>#N/A</v>
      </c>
      <c r="L55" t="e">
        <f t="shared" si="23"/>
        <v>#N/A</v>
      </c>
      <c r="M55" t="e">
        <f t="shared" si="24"/>
        <v>#N/A</v>
      </c>
    </row>
    <row r="56" spans="1:13">
      <c r="A56" s="1" t="s">
        <v>93</v>
      </c>
      <c r="B56" s="46" t="s">
        <v>355</v>
      </c>
      <c r="C56" t="e">
        <f t="shared" si="14"/>
        <v>#N/A</v>
      </c>
      <c r="D56" t="e">
        <f t="shared" si="15"/>
        <v>#N/A</v>
      </c>
      <c r="E56" t="e">
        <f t="shared" si="16"/>
        <v>#N/A</v>
      </c>
      <c r="F56" t="e">
        <f t="shared" si="17"/>
        <v>#N/A</v>
      </c>
      <c r="G56" t="e">
        <f t="shared" si="18"/>
        <v>#N/A</v>
      </c>
      <c r="H56" t="e">
        <f t="shared" si="19"/>
        <v>#N/A</v>
      </c>
      <c r="I56" t="e">
        <f t="shared" si="20"/>
        <v>#N/A</v>
      </c>
      <c r="J56" t="e">
        <f t="shared" si="21"/>
        <v>#N/A</v>
      </c>
      <c r="K56" t="e">
        <f t="shared" si="22"/>
        <v>#N/A</v>
      </c>
      <c r="L56" t="e">
        <f t="shared" si="23"/>
        <v>#N/A</v>
      </c>
      <c r="M56" t="e">
        <f t="shared" si="24"/>
        <v>#N/A</v>
      </c>
    </row>
    <row r="57" spans="1:13" ht="25.5">
      <c r="A57" s="1" t="s">
        <v>93</v>
      </c>
      <c r="B57" s="46" t="s">
        <v>306</v>
      </c>
      <c r="C57">
        <f t="shared" si="14"/>
        <v>2</v>
      </c>
      <c r="D57">
        <f t="shared" si="15"/>
        <v>0</v>
      </c>
      <c r="E57">
        <f t="shared" si="16"/>
        <v>2</v>
      </c>
      <c r="F57">
        <f t="shared" si="17"/>
        <v>2</v>
      </c>
      <c r="G57">
        <f t="shared" si="18"/>
        <v>2</v>
      </c>
      <c r="H57">
        <f t="shared" si="19"/>
        <v>0</v>
      </c>
      <c r="I57">
        <f t="shared" si="20"/>
        <v>0</v>
      </c>
      <c r="J57">
        <f t="shared" si="21"/>
        <v>0</v>
      </c>
      <c r="K57">
        <f t="shared" si="22"/>
        <v>0</v>
      </c>
      <c r="L57">
        <f t="shared" si="23"/>
        <v>0</v>
      </c>
      <c r="M57">
        <f t="shared" si="24"/>
        <v>0</v>
      </c>
    </row>
    <row r="58" spans="1:13" ht="25.5">
      <c r="A58" s="1" t="s">
        <v>93</v>
      </c>
      <c r="B58" s="46" t="s">
        <v>307</v>
      </c>
      <c r="C58">
        <f t="shared" si="14"/>
        <v>0</v>
      </c>
      <c r="D58">
        <f t="shared" si="15"/>
        <v>4</v>
      </c>
      <c r="E58">
        <f t="shared" si="16"/>
        <v>4</v>
      </c>
      <c r="F58">
        <f t="shared" si="17"/>
        <v>0.5</v>
      </c>
      <c r="G58">
        <f t="shared" si="18"/>
        <v>0</v>
      </c>
      <c r="H58">
        <f t="shared" si="19"/>
        <v>0</v>
      </c>
      <c r="I58">
        <f t="shared" si="20"/>
        <v>1</v>
      </c>
      <c r="J58">
        <f t="shared" si="21"/>
        <v>0</v>
      </c>
      <c r="K58">
        <f t="shared" si="22"/>
        <v>0</v>
      </c>
      <c r="L58">
        <f t="shared" si="23"/>
        <v>0</v>
      </c>
      <c r="M58">
        <f t="shared" si="24"/>
        <v>0</v>
      </c>
    </row>
    <row r="59" spans="1:13" ht="25.5">
      <c r="A59" s="1" t="s">
        <v>110</v>
      </c>
      <c r="B59" s="46" t="s">
        <v>308</v>
      </c>
      <c r="C59" t="e">
        <f t="shared" si="14"/>
        <v>#N/A</v>
      </c>
      <c r="D59" t="e">
        <f t="shared" si="15"/>
        <v>#N/A</v>
      </c>
      <c r="E59" t="e">
        <f t="shared" si="16"/>
        <v>#N/A</v>
      </c>
      <c r="F59" t="e">
        <f t="shared" si="17"/>
        <v>#N/A</v>
      </c>
      <c r="G59" t="e">
        <f t="shared" si="18"/>
        <v>#N/A</v>
      </c>
      <c r="H59" t="e">
        <f t="shared" si="19"/>
        <v>#N/A</v>
      </c>
      <c r="I59" t="e">
        <f t="shared" si="20"/>
        <v>#N/A</v>
      </c>
      <c r="J59" t="e">
        <f t="shared" si="21"/>
        <v>#N/A</v>
      </c>
      <c r="K59" t="e">
        <f t="shared" si="22"/>
        <v>#N/A</v>
      </c>
      <c r="L59" t="e">
        <f t="shared" si="23"/>
        <v>#N/A</v>
      </c>
      <c r="M59" t="e">
        <f t="shared" si="24"/>
        <v>#N/A</v>
      </c>
    </row>
    <row r="60" spans="1:13" ht="25.5">
      <c r="A60" s="1" t="s">
        <v>72</v>
      </c>
      <c r="B60" s="46" t="s">
        <v>309</v>
      </c>
      <c r="C60">
        <f t="shared" si="14"/>
        <v>3</v>
      </c>
      <c r="D60">
        <f t="shared" si="15"/>
        <v>1</v>
      </c>
      <c r="E60">
        <f t="shared" si="16"/>
        <v>4</v>
      </c>
      <c r="F60">
        <f t="shared" si="17"/>
        <v>0</v>
      </c>
      <c r="G60">
        <f t="shared" si="18"/>
        <v>0</v>
      </c>
      <c r="H60">
        <f t="shared" si="19"/>
        <v>0</v>
      </c>
      <c r="I60">
        <f t="shared" si="20"/>
        <v>1</v>
      </c>
      <c r="J60">
        <f t="shared" si="21"/>
        <v>0</v>
      </c>
      <c r="K60">
        <f t="shared" si="22"/>
        <v>0</v>
      </c>
      <c r="L60">
        <f t="shared" si="23"/>
        <v>0</v>
      </c>
      <c r="M60">
        <f t="shared" si="24"/>
        <v>0</v>
      </c>
    </row>
    <row r="61" spans="1:13" ht="25.5">
      <c r="A61" s="1" t="s">
        <v>110</v>
      </c>
      <c r="B61" s="46" t="s">
        <v>310</v>
      </c>
      <c r="C61" t="e">
        <f t="shared" si="14"/>
        <v>#N/A</v>
      </c>
      <c r="D61" t="e">
        <f t="shared" si="15"/>
        <v>#N/A</v>
      </c>
      <c r="E61" t="e">
        <f t="shared" si="16"/>
        <v>#N/A</v>
      </c>
      <c r="F61" t="e">
        <f t="shared" si="17"/>
        <v>#N/A</v>
      </c>
      <c r="G61" t="e">
        <f t="shared" si="18"/>
        <v>#N/A</v>
      </c>
      <c r="H61" t="e">
        <f t="shared" si="19"/>
        <v>#N/A</v>
      </c>
      <c r="I61" t="e">
        <f t="shared" si="20"/>
        <v>#N/A</v>
      </c>
      <c r="J61" t="e">
        <f t="shared" si="21"/>
        <v>#N/A</v>
      </c>
      <c r="K61" t="e">
        <f t="shared" si="22"/>
        <v>#N/A</v>
      </c>
      <c r="L61" t="e">
        <f t="shared" si="23"/>
        <v>#N/A</v>
      </c>
      <c r="M61" t="e">
        <f t="shared" si="24"/>
        <v>#N/A</v>
      </c>
    </row>
    <row r="62" spans="1:13" ht="25.5">
      <c r="A62" s="1" t="s">
        <v>110</v>
      </c>
      <c r="B62" s="46" t="s">
        <v>311</v>
      </c>
      <c r="C62">
        <f t="shared" si="14"/>
        <v>1</v>
      </c>
      <c r="D62">
        <f t="shared" si="15"/>
        <v>0</v>
      </c>
      <c r="E62">
        <f t="shared" si="16"/>
        <v>1</v>
      </c>
      <c r="F62">
        <f t="shared" si="17"/>
        <v>0</v>
      </c>
      <c r="G62">
        <f t="shared" si="18"/>
        <v>0</v>
      </c>
      <c r="H62">
        <f t="shared" si="19"/>
        <v>0</v>
      </c>
      <c r="I62">
        <f t="shared" si="20"/>
        <v>0</v>
      </c>
      <c r="J62">
        <f t="shared" si="21"/>
        <v>0</v>
      </c>
      <c r="K62">
        <f t="shared" si="22"/>
        <v>0</v>
      </c>
      <c r="L62">
        <f t="shared" si="23"/>
        <v>0</v>
      </c>
      <c r="M62">
        <f t="shared" si="24"/>
        <v>0</v>
      </c>
    </row>
    <row r="63" spans="1:13" ht="25.5">
      <c r="A63" s="1" t="s">
        <v>93</v>
      </c>
      <c r="B63" s="46" t="s">
        <v>312</v>
      </c>
      <c r="C63" t="e">
        <f t="shared" si="14"/>
        <v>#N/A</v>
      </c>
      <c r="D63" t="e">
        <f t="shared" si="15"/>
        <v>#N/A</v>
      </c>
      <c r="E63" t="e">
        <f t="shared" si="16"/>
        <v>#N/A</v>
      </c>
      <c r="F63" t="e">
        <f t="shared" si="17"/>
        <v>#N/A</v>
      </c>
      <c r="G63" t="e">
        <f t="shared" si="18"/>
        <v>#N/A</v>
      </c>
      <c r="H63" t="e">
        <f t="shared" si="19"/>
        <v>#N/A</v>
      </c>
      <c r="I63" t="e">
        <f t="shared" si="20"/>
        <v>#N/A</v>
      </c>
      <c r="J63" t="e">
        <f t="shared" si="21"/>
        <v>#N/A</v>
      </c>
      <c r="K63" t="e">
        <f t="shared" si="22"/>
        <v>#N/A</v>
      </c>
      <c r="L63" t="e">
        <f t="shared" si="23"/>
        <v>#N/A</v>
      </c>
      <c r="M63" t="e">
        <f t="shared" si="24"/>
        <v>#N/A</v>
      </c>
    </row>
    <row r="64" spans="1:13" ht="25.5">
      <c r="A64" s="1" t="s">
        <v>124</v>
      </c>
      <c r="B64" s="46" t="s">
        <v>313</v>
      </c>
      <c r="C64" t="e">
        <f t="shared" si="14"/>
        <v>#N/A</v>
      </c>
      <c r="D64" t="e">
        <f t="shared" si="15"/>
        <v>#N/A</v>
      </c>
      <c r="E64" t="e">
        <f t="shared" si="16"/>
        <v>#N/A</v>
      </c>
      <c r="F64" t="e">
        <f t="shared" si="17"/>
        <v>#N/A</v>
      </c>
      <c r="G64" t="e">
        <f t="shared" si="18"/>
        <v>#N/A</v>
      </c>
      <c r="H64" t="e">
        <f t="shared" si="19"/>
        <v>#N/A</v>
      </c>
      <c r="I64" t="e">
        <f t="shared" si="20"/>
        <v>#N/A</v>
      </c>
      <c r="J64" t="e">
        <f t="shared" si="21"/>
        <v>#N/A</v>
      </c>
      <c r="K64" t="e">
        <f t="shared" si="22"/>
        <v>#N/A</v>
      </c>
      <c r="L64" t="e">
        <f t="shared" si="23"/>
        <v>#N/A</v>
      </c>
      <c r="M64" t="e">
        <f t="shared" si="24"/>
        <v>#N/A</v>
      </c>
    </row>
    <row r="65" spans="1:13" ht="25.5">
      <c r="A65" s="1" t="s">
        <v>80</v>
      </c>
      <c r="B65" s="46" t="s">
        <v>314</v>
      </c>
      <c r="C65">
        <f t="shared" si="14"/>
        <v>0</v>
      </c>
      <c r="D65">
        <f t="shared" si="15"/>
        <v>4</v>
      </c>
      <c r="E65">
        <f t="shared" si="16"/>
        <v>4</v>
      </c>
      <c r="F65">
        <f t="shared" si="17"/>
        <v>0</v>
      </c>
      <c r="G65">
        <f t="shared" si="18"/>
        <v>0</v>
      </c>
      <c r="H65">
        <f t="shared" si="19"/>
        <v>0</v>
      </c>
      <c r="I65">
        <f t="shared" si="20"/>
        <v>0</v>
      </c>
      <c r="J65">
        <f t="shared" si="21"/>
        <v>0</v>
      </c>
      <c r="K65">
        <f t="shared" si="22"/>
        <v>0</v>
      </c>
      <c r="L65">
        <f t="shared" si="23"/>
        <v>0</v>
      </c>
      <c r="M65">
        <f t="shared" si="24"/>
        <v>0</v>
      </c>
    </row>
    <row r="66" spans="1:13" ht="25.5">
      <c r="A66" s="1" t="s">
        <v>80</v>
      </c>
      <c r="B66" s="46" t="s">
        <v>315</v>
      </c>
      <c r="C66" t="e">
        <f t="shared" si="14"/>
        <v>#N/A</v>
      </c>
      <c r="D66" t="e">
        <f t="shared" si="15"/>
        <v>#N/A</v>
      </c>
      <c r="E66" t="e">
        <f t="shared" si="16"/>
        <v>#N/A</v>
      </c>
      <c r="F66" t="e">
        <f t="shared" si="17"/>
        <v>#N/A</v>
      </c>
      <c r="G66" t="e">
        <f t="shared" si="18"/>
        <v>#N/A</v>
      </c>
      <c r="H66" t="e">
        <f t="shared" si="19"/>
        <v>#N/A</v>
      </c>
      <c r="I66" t="e">
        <f t="shared" si="20"/>
        <v>#N/A</v>
      </c>
      <c r="J66" t="e">
        <f t="shared" si="21"/>
        <v>#N/A</v>
      </c>
      <c r="K66" t="e">
        <f t="shared" si="22"/>
        <v>#N/A</v>
      </c>
      <c r="L66" t="e">
        <f t="shared" si="23"/>
        <v>#N/A</v>
      </c>
      <c r="M66" t="e">
        <f t="shared" si="24"/>
        <v>#N/A</v>
      </c>
    </row>
    <row r="67" spans="1:13" ht="25.5">
      <c r="A67" s="1" t="s">
        <v>80</v>
      </c>
      <c r="B67" s="46" t="s">
        <v>316</v>
      </c>
      <c r="C67" t="e">
        <f t="shared" si="14"/>
        <v>#N/A</v>
      </c>
      <c r="D67" t="e">
        <f t="shared" si="15"/>
        <v>#N/A</v>
      </c>
      <c r="E67" t="e">
        <f t="shared" si="16"/>
        <v>#N/A</v>
      </c>
      <c r="F67" t="e">
        <f t="shared" si="17"/>
        <v>#N/A</v>
      </c>
      <c r="G67" t="e">
        <f t="shared" si="18"/>
        <v>#N/A</v>
      </c>
      <c r="H67" t="e">
        <f t="shared" si="19"/>
        <v>#N/A</v>
      </c>
      <c r="I67" t="e">
        <f t="shared" si="20"/>
        <v>#N/A</v>
      </c>
      <c r="J67" t="e">
        <f t="shared" si="21"/>
        <v>#N/A</v>
      </c>
      <c r="K67" t="e">
        <f t="shared" si="22"/>
        <v>#N/A</v>
      </c>
      <c r="L67" t="e">
        <f t="shared" si="23"/>
        <v>#N/A</v>
      </c>
      <c r="M67" t="e">
        <f t="shared" si="24"/>
        <v>#N/A</v>
      </c>
    </row>
    <row r="68" spans="1:13" ht="25.5">
      <c r="A68" s="1" t="s">
        <v>80</v>
      </c>
      <c r="B68" s="46" t="s">
        <v>317</v>
      </c>
      <c r="C68" t="e">
        <f t="shared" si="14"/>
        <v>#N/A</v>
      </c>
      <c r="D68" t="e">
        <f t="shared" si="15"/>
        <v>#N/A</v>
      </c>
      <c r="E68" t="e">
        <f t="shared" si="16"/>
        <v>#N/A</v>
      </c>
      <c r="F68" t="e">
        <f t="shared" si="17"/>
        <v>#N/A</v>
      </c>
      <c r="G68" t="e">
        <f t="shared" si="18"/>
        <v>#N/A</v>
      </c>
      <c r="H68" t="e">
        <f t="shared" si="19"/>
        <v>#N/A</v>
      </c>
      <c r="I68" t="e">
        <f t="shared" si="20"/>
        <v>#N/A</v>
      </c>
      <c r="J68" t="e">
        <f t="shared" si="21"/>
        <v>#N/A</v>
      </c>
      <c r="K68" t="e">
        <f t="shared" si="22"/>
        <v>#N/A</v>
      </c>
      <c r="L68" t="e">
        <f t="shared" si="23"/>
        <v>#N/A</v>
      </c>
      <c r="M68" t="e">
        <f t="shared" si="24"/>
        <v>#N/A</v>
      </c>
    </row>
    <row r="69" spans="1:13" ht="25.5">
      <c r="A69" s="1" t="s">
        <v>72</v>
      </c>
      <c r="B69" s="46" t="s">
        <v>318</v>
      </c>
      <c r="C69">
        <f t="shared" si="14"/>
        <v>5</v>
      </c>
      <c r="D69">
        <f t="shared" si="15"/>
        <v>1</v>
      </c>
      <c r="E69">
        <f t="shared" si="16"/>
        <v>6</v>
      </c>
      <c r="F69">
        <f t="shared" si="17"/>
        <v>0</v>
      </c>
      <c r="G69">
        <f t="shared" si="18"/>
        <v>0</v>
      </c>
      <c r="H69">
        <f t="shared" si="19"/>
        <v>0</v>
      </c>
      <c r="I69">
        <f t="shared" si="20"/>
        <v>1</v>
      </c>
      <c r="J69">
        <f t="shared" si="21"/>
        <v>0</v>
      </c>
      <c r="K69">
        <f t="shared" si="22"/>
        <v>0</v>
      </c>
      <c r="L69">
        <f t="shared" si="23"/>
        <v>0</v>
      </c>
      <c r="M69">
        <f t="shared" si="24"/>
        <v>0</v>
      </c>
    </row>
    <row r="70" spans="1:13" ht="25.5">
      <c r="A70" s="1" t="s">
        <v>93</v>
      </c>
      <c r="B70" s="46" t="s">
        <v>319</v>
      </c>
      <c r="C70">
        <f t="shared" si="14"/>
        <v>1</v>
      </c>
      <c r="D70">
        <f t="shared" si="15"/>
        <v>0</v>
      </c>
      <c r="E70">
        <f t="shared" si="16"/>
        <v>1</v>
      </c>
      <c r="F70">
        <f t="shared" si="17"/>
        <v>0</v>
      </c>
      <c r="G70">
        <f t="shared" si="18"/>
        <v>0</v>
      </c>
      <c r="H70">
        <f t="shared" si="19"/>
        <v>0</v>
      </c>
      <c r="I70">
        <f t="shared" si="20"/>
        <v>0</v>
      </c>
      <c r="J70">
        <f t="shared" si="21"/>
        <v>0</v>
      </c>
      <c r="K70">
        <f t="shared" si="22"/>
        <v>0</v>
      </c>
      <c r="L70">
        <f t="shared" si="23"/>
        <v>0</v>
      </c>
      <c r="M70">
        <f t="shared" si="24"/>
        <v>0</v>
      </c>
    </row>
    <row r="71" spans="1:13" ht="25.5">
      <c r="A71" s="1" t="s">
        <v>110</v>
      </c>
      <c r="B71" s="46" t="s">
        <v>320</v>
      </c>
      <c r="C71">
        <f t="shared" si="14"/>
        <v>1</v>
      </c>
      <c r="D71">
        <f t="shared" si="15"/>
        <v>0</v>
      </c>
      <c r="E71">
        <f t="shared" si="16"/>
        <v>1</v>
      </c>
      <c r="F71">
        <f t="shared" si="17"/>
        <v>0</v>
      </c>
      <c r="G71">
        <f t="shared" si="18"/>
        <v>0</v>
      </c>
      <c r="H71">
        <f t="shared" si="19"/>
        <v>0</v>
      </c>
      <c r="I71">
        <f t="shared" si="20"/>
        <v>0</v>
      </c>
      <c r="J71">
        <f t="shared" si="21"/>
        <v>0</v>
      </c>
      <c r="K71">
        <f t="shared" si="22"/>
        <v>0</v>
      </c>
      <c r="L71">
        <f t="shared" si="23"/>
        <v>0</v>
      </c>
      <c r="M71">
        <f t="shared" si="24"/>
        <v>0</v>
      </c>
    </row>
    <row r="72" spans="1:13">
      <c r="A72" s="1" t="s">
        <v>80</v>
      </c>
      <c r="B72" s="46" t="s">
        <v>321</v>
      </c>
      <c r="C72" t="e">
        <f t="shared" si="14"/>
        <v>#N/A</v>
      </c>
      <c r="D72" t="e">
        <f t="shared" si="15"/>
        <v>#N/A</v>
      </c>
      <c r="E72" t="e">
        <f t="shared" si="16"/>
        <v>#N/A</v>
      </c>
      <c r="F72" t="e">
        <f t="shared" si="17"/>
        <v>#N/A</v>
      </c>
      <c r="G72" t="e">
        <f t="shared" si="18"/>
        <v>#N/A</v>
      </c>
      <c r="H72" t="e">
        <f t="shared" si="19"/>
        <v>#N/A</v>
      </c>
      <c r="I72" t="e">
        <f t="shared" si="20"/>
        <v>#N/A</v>
      </c>
      <c r="J72" t="e">
        <f t="shared" si="21"/>
        <v>#N/A</v>
      </c>
      <c r="K72" t="e">
        <f t="shared" si="22"/>
        <v>#N/A</v>
      </c>
      <c r="L72" t="e">
        <f t="shared" si="23"/>
        <v>#N/A</v>
      </c>
      <c r="M72" t="e">
        <f t="shared" si="24"/>
        <v>#N/A</v>
      </c>
    </row>
    <row r="73" spans="1:13" ht="25.5">
      <c r="A73" s="1" t="s">
        <v>80</v>
      </c>
      <c r="B73" s="46" t="s">
        <v>322</v>
      </c>
      <c r="C73">
        <f t="shared" si="14"/>
        <v>3</v>
      </c>
      <c r="D73">
        <f t="shared" si="15"/>
        <v>2</v>
      </c>
      <c r="E73">
        <f t="shared" si="16"/>
        <v>5</v>
      </c>
      <c r="F73">
        <f t="shared" si="17"/>
        <v>1.5</v>
      </c>
      <c r="G73">
        <f t="shared" si="18"/>
        <v>1</v>
      </c>
      <c r="H73">
        <f t="shared" si="19"/>
        <v>0</v>
      </c>
      <c r="I73">
        <f t="shared" si="20"/>
        <v>0</v>
      </c>
      <c r="J73">
        <f t="shared" si="21"/>
        <v>0</v>
      </c>
      <c r="K73">
        <f t="shared" si="22"/>
        <v>0</v>
      </c>
      <c r="L73">
        <f t="shared" si="23"/>
        <v>0</v>
      </c>
      <c r="M73">
        <f t="shared" si="24"/>
        <v>0</v>
      </c>
    </row>
    <row r="74" spans="1:13" ht="25.5">
      <c r="A74" s="1" t="s">
        <v>80</v>
      </c>
      <c r="B74" s="46" t="s">
        <v>323</v>
      </c>
      <c r="C74" t="e">
        <f t="shared" si="14"/>
        <v>#N/A</v>
      </c>
      <c r="D74" t="e">
        <f t="shared" si="15"/>
        <v>#N/A</v>
      </c>
      <c r="E74" t="e">
        <f t="shared" si="16"/>
        <v>#N/A</v>
      </c>
      <c r="F74" t="e">
        <f t="shared" si="17"/>
        <v>#N/A</v>
      </c>
      <c r="G74" t="e">
        <f t="shared" si="18"/>
        <v>#N/A</v>
      </c>
      <c r="H74" t="e">
        <f t="shared" si="19"/>
        <v>#N/A</v>
      </c>
      <c r="I74" t="e">
        <f t="shared" si="20"/>
        <v>#N/A</v>
      </c>
      <c r="J74" t="e">
        <f t="shared" si="21"/>
        <v>#N/A</v>
      </c>
      <c r="K74" t="e">
        <f t="shared" si="22"/>
        <v>#N/A</v>
      </c>
      <c r="L74" t="e">
        <f t="shared" si="23"/>
        <v>#N/A</v>
      </c>
      <c r="M74" t="e">
        <f t="shared" si="24"/>
        <v>#N/A</v>
      </c>
    </row>
    <row r="75" spans="1:13" ht="25.5">
      <c r="A75" s="1" t="s">
        <v>124</v>
      </c>
      <c r="B75" s="46" t="s">
        <v>324</v>
      </c>
      <c r="C75">
        <f t="shared" si="14"/>
        <v>0</v>
      </c>
      <c r="D75">
        <f t="shared" si="15"/>
        <v>1</v>
      </c>
      <c r="E75">
        <f t="shared" si="16"/>
        <v>1</v>
      </c>
      <c r="F75">
        <f t="shared" si="17"/>
        <v>0</v>
      </c>
      <c r="G75">
        <f t="shared" si="18"/>
        <v>0</v>
      </c>
      <c r="H75">
        <f t="shared" si="19"/>
        <v>0</v>
      </c>
      <c r="I75">
        <f t="shared" si="20"/>
        <v>0</v>
      </c>
      <c r="J75">
        <f t="shared" si="21"/>
        <v>0</v>
      </c>
      <c r="K75">
        <f t="shared" si="22"/>
        <v>0</v>
      </c>
      <c r="L75">
        <f t="shared" si="23"/>
        <v>0</v>
      </c>
      <c r="M75">
        <f t="shared" si="24"/>
        <v>0</v>
      </c>
    </row>
    <row r="76" spans="1:13" ht="25.5">
      <c r="A76" s="1" t="s">
        <v>193</v>
      </c>
      <c r="B76" s="46" t="s">
        <v>325</v>
      </c>
      <c r="C76">
        <f t="shared" si="14"/>
        <v>2</v>
      </c>
      <c r="D76">
        <f t="shared" si="15"/>
        <v>0</v>
      </c>
      <c r="E76">
        <f t="shared" si="16"/>
        <v>2</v>
      </c>
      <c r="F76">
        <f t="shared" si="17"/>
        <v>0</v>
      </c>
      <c r="G76">
        <f t="shared" si="18"/>
        <v>0</v>
      </c>
      <c r="H76">
        <f t="shared" si="19"/>
        <v>0</v>
      </c>
      <c r="I76">
        <f t="shared" si="20"/>
        <v>1</v>
      </c>
      <c r="J76">
        <f t="shared" si="21"/>
        <v>0</v>
      </c>
      <c r="K76">
        <f t="shared" si="22"/>
        <v>0</v>
      </c>
      <c r="L76">
        <f t="shared" si="23"/>
        <v>0</v>
      </c>
      <c r="M76">
        <f t="shared" si="24"/>
        <v>0</v>
      </c>
    </row>
    <row r="77" spans="1:13">
      <c r="A77" s="1" t="s">
        <v>72</v>
      </c>
      <c r="B77" s="46" t="s">
        <v>326</v>
      </c>
      <c r="C77" t="e">
        <f t="shared" si="14"/>
        <v>#N/A</v>
      </c>
      <c r="D77" t="e">
        <f t="shared" si="15"/>
        <v>#N/A</v>
      </c>
      <c r="E77" t="e">
        <f t="shared" si="16"/>
        <v>#N/A</v>
      </c>
      <c r="F77" t="e">
        <f t="shared" si="17"/>
        <v>#N/A</v>
      </c>
      <c r="G77" t="e">
        <f t="shared" si="18"/>
        <v>#N/A</v>
      </c>
      <c r="H77" t="e">
        <f t="shared" si="19"/>
        <v>#N/A</v>
      </c>
      <c r="I77" t="e">
        <f t="shared" si="20"/>
        <v>#N/A</v>
      </c>
      <c r="J77" t="e">
        <f t="shared" si="21"/>
        <v>#N/A</v>
      </c>
      <c r="K77" t="e">
        <f t="shared" si="22"/>
        <v>#N/A</v>
      </c>
      <c r="L77" t="e">
        <f t="shared" si="23"/>
        <v>#N/A</v>
      </c>
      <c r="M77" t="e">
        <f t="shared" si="24"/>
        <v>#N/A</v>
      </c>
    </row>
    <row r="78" spans="1:13" ht="25.5">
      <c r="A78" s="1" t="s">
        <v>72</v>
      </c>
      <c r="B78" s="46" t="s">
        <v>327</v>
      </c>
      <c r="C78" t="e">
        <f t="shared" si="14"/>
        <v>#N/A</v>
      </c>
      <c r="D78" t="e">
        <f t="shared" si="15"/>
        <v>#N/A</v>
      </c>
      <c r="E78" t="e">
        <f t="shared" si="16"/>
        <v>#N/A</v>
      </c>
      <c r="F78" t="e">
        <f t="shared" si="17"/>
        <v>#N/A</v>
      </c>
      <c r="G78" t="e">
        <f t="shared" si="18"/>
        <v>#N/A</v>
      </c>
      <c r="H78" t="e">
        <f t="shared" si="19"/>
        <v>#N/A</v>
      </c>
      <c r="I78" t="e">
        <f t="shared" si="20"/>
        <v>#N/A</v>
      </c>
      <c r="J78" t="e">
        <f t="shared" si="21"/>
        <v>#N/A</v>
      </c>
      <c r="K78" t="e">
        <f t="shared" si="22"/>
        <v>#N/A</v>
      </c>
      <c r="L78" t="e">
        <f t="shared" si="23"/>
        <v>#N/A</v>
      </c>
      <c r="M78" t="e">
        <f t="shared" si="24"/>
        <v>#N/A</v>
      </c>
    </row>
    <row r="79" spans="1:13" ht="38.25">
      <c r="A79" s="1" t="s">
        <v>72</v>
      </c>
      <c r="B79" s="46" t="s">
        <v>328</v>
      </c>
      <c r="C79" t="e">
        <f t="shared" si="14"/>
        <v>#N/A</v>
      </c>
      <c r="D79" t="e">
        <f t="shared" si="15"/>
        <v>#N/A</v>
      </c>
      <c r="E79" t="e">
        <f t="shared" si="16"/>
        <v>#N/A</v>
      </c>
      <c r="F79" t="e">
        <f t="shared" si="17"/>
        <v>#N/A</v>
      </c>
      <c r="G79" t="e">
        <f t="shared" si="18"/>
        <v>#N/A</v>
      </c>
      <c r="H79" t="e">
        <f t="shared" si="19"/>
        <v>#N/A</v>
      </c>
      <c r="I79" t="e">
        <f t="shared" si="20"/>
        <v>#N/A</v>
      </c>
      <c r="J79" t="e">
        <f t="shared" si="21"/>
        <v>#N/A</v>
      </c>
      <c r="K79" t="e">
        <f t="shared" si="22"/>
        <v>#N/A</v>
      </c>
      <c r="L79" t="e">
        <f t="shared" si="23"/>
        <v>#N/A</v>
      </c>
      <c r="M79" t="e">
        <f t="shared" si="24"/>
        <v>#N/A</v>
      </c>
    </row>
    <row r="80" spans="1:13" ht="25.5">
      <c r="A80" s="1" t="s">
        <v>110</v>
      </c>
      <c r="B80" s="46" t="s">
        <v>329</v>
      </c>
      <c r="C80">
        <f t="shared" si="14"/>
        <v>1</v>
      </c>
      <c r="D80">
        <f t="shared" si="15"/>
        <v>0</v>
      </c>
      <c r="E80">
        <f t="shared" si="16"/>
        <v>1</v>
      </c>
      <c r="F80">
        <f t="shared" si="17"/>
        <v>0</v>
      </c>
      <c r="G80">
        <f t="shared" si="18"/>
        <v>0</v>
      </c>
      <c r="H80">
        <f t="shared" si="19"/>
        <v>0</v>
      </c>
      <c r="I80">
        <f t="shared" si="20"/>
        <v>0</v>
      </c>
      <c r="J80">
        <f t="shared" si="21"/>
        <v>0</v>
      </c>
      <c r="K80">
        <f t="shared" si="22"/>
        <v>0</v>
      </c>
      <c r="L80">
        <f t="shared" si="23"/>
        <v>0</v>
      </c>
      <c r="M80">
        <f t="shared" si="24"/>
        <v>0</v>
      </c>
    </row>
    <row r="81" spans="1:13" ht="25.5">
      <c r="A81" s="1" t="s">
        <v>72</v>
      </c>
      <c r="B81" s="46" t="s">
        <v>330</v>
      </c>
      <c r="C81">
        <f t="shared" si="14"/>
        <v>2</v>
      </c>
      <c r="D81">
        <f t="shared" si="15"/>
        <v>1</v>
      </c>
      <c r="E81">
        <f t="shared" si="16"/>
        <v>3</v>
      </c>
      <c r="F81">
        <f t="shared" si="17"/>
        <v>1.5</v>
      </c>
      <c r="G81">
        <f t="shared" si="18"/>
        <v>0</v>
      </c>
      <c r="H81">
        <f t="shared" si="19"/>
        <v>0</v>
      </c>
      <c r="I81">
        <f t="shared" si="20"/>
        <v>1</v>
      </c>
      <c r="J81">
        <f t="shared" si="21"/>
        <v>0</v>
      </c>
      <c r="K81">
        <f t="shared" si="22"/>
        <v>0</v>
      </c>
      <c r="L81">
        <f t="shared" si="23"/>
        <v>0</v>
      </c>
      <c r="M81">
        <f t="shared" si="24"/>
        <v>0</v>
      </c>
    </row>
    <row r="82" spans="1:13" ht="25.5">
      <c r="A82" s="1" t="s">
        <v>80</v>
      </c>
      <c r="B82" s="46" t="s">
        <v>331</v>
      </c>
      <c r="C82" t="e">
        <f t="shared" si="14"/>
        <v>#N/A</v>
      </c>
      <c r="D82" t="e">
        <f t="shared" si="15"/>
        <v>#N/A</v>
      </c>
      <c r="E82" t="e">
        <f t="shared" si="16"/>
        <v>#N/A</v>
      </c>
      <c r="F82" t="e">
        <f t="shared" si="17"/>
        <v>#N/A</v>
      </c>
      <c r="G82" t="e">
        <f t="shared" si="18"/>
        <v>#N/A</v>
      </c>
      <c r="H82" t="e">
        <f t="shared" si="19"/>
        <v>#N/A</v>
      </c>
      <c r="I82" t="e">
        <f t="shared" si="20"/>
        <v>#N/A</v>
      </c>
      <c r="J82" t="e">
        <f t="shared" si="21"/>
        <v>#N/A</v>
      </c>
      <c r="K82" t="e">
        <f t="shared" si="22"/>
        <v>#N/A</v>
      </c>
      <c r="L82" t="e">
        <f t="shared" si="23"/>
        <v>#N/A</v>
      </c>
      <c r="M82" t="e">
        <f t="shared" si="24"/>
        <v>#N/A</v>
      </c>
    </row>
    <row r="83" spans="1:13" ht="25.5">
      <c r="A83" s="1" t="s">
        <v>110</v>
      </c>
      <c r="B83" s="46" t="s">
        <v>332</v>
      </c>
      <c r="C83">
        <f t="shared" si="14"/>
        <v>4</v>
      </c>
      <c r="D83">
        <f t="shared" si="15"/>
        <v>4</v>
      </c>
      <c r="E83">
        <f t="shared" si="16"/>
        <v>8</v>
      </c>
      <c r="F83">
        <f t="shared" si="17"/>
        <v>0.5</v>
      </c>
      <c r="G83">
        <f t="shared" si="18"/>
        <v>0</v>
      </c>
      <c r="H83">
        <f t="shared" si="19"/>
        <v>0</v>
      </c>
      <c r="I83">
        <f t="shared" si="20"/>
        <v>0</v>
      </c>
      <c r="J83">
        <f t="shared" si="21"/>
        <v>0</v>
      </c>
      <c r="K83">
        <f t="shared" si="22"/>
        <v>0</v>
      </c>
      <c r="L83">
        <f t="shared" si="23"/>
        <v>0</v>
      </c>
      <c r="M83">
        <f t="shared" si="24"/>
        <v>0</v>
      </c>
    </row>
    <row r="84" spans="1:13" ht="25.5">
      <c r="A84" s="1" t="s">
        <v>110</v>
      </c>
      <c r="B84" s="46" t="s">
        <v>333</v>
      </c>
      <c r="C84" t="e">
        <f t="shared" si="14"/>
        <v>#N/A</v>
      </c>
      <c r="D84" t="e">
        <f t="shared" si="15"/>
        <v>#N/A</v>
      </c>
      <c r="E84" t="e">
        <f t="shared" si="16"/>
        <v>#N/A</v>
      </c>
      <c r="F84" t="e">
        <f t="shared" si="17"/>
        <v>#N/A</v>
      </c>
      <c r="G84" t="e">
        <f t="shared" si="18"/>
        <v>#N/A</v>
      </c>
      <c r="H84" t="e">
        <f t="shared" si="19"/>
        <v>#N/A</v>
      </c>
      <c r="I84" t="e">
        <f t="shared" si="20"/>
        <v>#N/A</v>
      </c>
      <c r="J84" t="e">
        <f t="shared" si="21"/>
        <v>#N/A</v>
      </c>
      <c r="K84" t="e">
        <f t="shared" si="22"/>
        <v>#N/A</v>
      </c>
      <c r="L84" t="e">
        <f t="shared" si="23"/>
        <v>#N/A</v>
      </c>
      <c r="M84" t="e">
        <f t="shared" si="24"/>
        <v>#N/A</v>
      </c>
    </row>
    <row r="85" spans="1:13" ht="25.5">
      <c r="A85" s="1" t="s">
        <v>124</v>
      </c>
      <c r="B85" s="46" t="s">
        <v>334</v>
      </c>
      <c r="C85" t="e">
        <f t="shared" si="14"/>
        <v>#N/A</v>
      </c>
      <c r="D85" t="e">
        <f t="shared" si="15"/>
        <v>#N/A</v>
      </c>
      <c r="E85" t="e">
        <f t="shared" si="16"/>
        <v>#N/A</v>
      </c>
      <c r="F85" t="e">
        <f t="shared" si="17"/>
        <v>#N/A</v>
      </c>
      <c r="G85" t="e">
        <f t="shared" si="18"/>
        <v>#N/A</v>
      </c>
      <c r="H85" t="e">
        <f t="shared" si="19"/>
        <v>#N/A</v>
      </c>
      <c r="I85" t="e">
        <f t="shared" si="20"/>
        <v>#N/A</v>
      </c>
      <c r="J85" t="e">
        <f t="shared" si="21"/>
        <v>#N/A</v>
      </c>
      <c r="K85" t="e">
        <f t="shared" si="22"/>
        <v>#N/A</v>
      </c>
      <c r="L85" t="e">
        <f t="shared" si="23"/>
        <v>#N/A</v>
      </c>
      <c r="M85" t="e">
        <f t="shared" si="24"/>
        <v>#N/A</v>
      </c>
    </row>
    <row r="86" spans="1:13" ht="25.5">
      <c r="A86" s="1" t="s">
        <v>80</v>
      </c>
      <c r="B86" s="46" t="s">
        <v>335</v>
      </c>
      <c r="C86" t="e">
        <f t="shared" si="14"/>
        <v>#N/A</v>
      </c>
      <c r="D86" t="e">
        <f t="shared" si="15"/>
        <v>#N/A</v>
      </c>
      <c r="E86" t="e">
        <f t="shared" si="16"/>
        <v>#N/A</v>
      </c>
      <c r="F86" t="e">
        <f t="shared" si="17"/>
        <v>#N/A</v>
      </c>
      <c r="G86" t="e">
        <f t="shared" si="18"/>
        <v>#N/A</v>
      </c>
      <c r="H86" t="e">
        <f t="shared" si="19"/>
        <v>#N/A</v>
      </c>
      <c r="I86" t="e">
        <f t="shared" si="20"/>
        <v>#N/A</v>
      </c>
      <c r="J86" t="e">
        <f t="shared" si="21"/>
        <v>#N/A</v>
      </c>
      <c r="K86" t="e">
        <f t="shared" si="22"/>
        <v>#N/A</v>
      </c>
      <c r="L86" t="e">
        <f t="shared" si="23"/>
        <v>#N/A</v>
      </c>
      <c r="M86" t="e">
        <f t="shared" si="24"/>
        <v>#N/A</v>
      </c>
    </row>
    <row r="87" spans="1:13" ht="25.5">
      <c r="A87" s="1" t="s">
        <v>72</v>
      </c>
      <c r="B87" s="46" t="s">
        <v>336</v>
      </c>
      <c r="C87" t="e">
        <f t="shared" si="14"/>
        <v>#N/A</v>
      </c>
      <c r="D87" t="e">
        <f t="shared" si="15"/>
        <v>#N/A</v>
      </c>
      <c r="E87" t="e">
        <f t="shared" si="16"/>
        <v>#N/A</v>
      </c>
      <c r="F87" t="e">
        <f t="shared" si="17"/>
        <v>#N/A</v>
      </c>
      <c r="G87" t="e">
        <f t="shared" si="18"/>
        <v>#N/A</v>
      </c>
      <c r="H87" t="e">
        <f t="shared" si="19"/>
        <v>#N/A</v>
      </c>
      <c r="I87" t="e">
        <f t="shared" si="20"/>
        <v>#N/A</v>
      </c>
      <c r="J87" t="e">
        <f t="shared" si="21"/>
        <v>#N/A</v>
      </c>
      <c r="K87" t="e">
        <f t="shared" si="22"/>
        <v>#N/A</v>
      </c>
      <c r="L87" t="e">
        <f t="shared" si="23"/>
        <v>#N/A</v>
      </c>
      <c r="M87" t="e">
        <f t="shared" si="24"/>
        <v>#N/A</v>
      </c>
    </row>
    <row r="88" spans="1:13">
      <c r="A88" s="1" t="s">
        <v>80</v>
      </c>
      <c r="B88" s="46" t="s">
        <v>337</v>
      </c>
      <c r="C88" t="e">
        <f t="shared" si="14"/>
        <v>#N/A</v>
      </c>
      <c r="D88" t="e">
        <f t="shared" si="15"/>
        <v>#N/A</v>
      </c>
      <c r="E88" t="e">
        <f t="shared" si="16"/>
        <v>#N/A</v>
      </c>
      <c r="F88" t="e">
        <f t="shared" si="17"/>
        <v>#N/A</v>
      </c>
      <c r="G88" t="e">
        <f t="shared" si="18"/>
        <v>#N/A</v>
      </c>
      <c r="H88" t="e">
        <f t="shared" si="19"/>
        <v>#N/A</v>
      </c>
      <c r="I88" t="e">
        <f t="shared" si="20"/>
        <v>#N/A</v>
      </c>
      <c r="J88" t="e">
        <f t="shared" si="21"/>
        <v>#N/A</v>
      </c>
      <c r="K88" t="e">
        <f t="shared" si="22"/>
        <v>#N/A</v>
      </c>
      <c r="L88" t="e">
        <f t="shared" si="23"/>
        <v>#N/A</v>
      </c>
      <c r="M88" t="e">
        <f t="shared" si="24"/>
        <v>#N/A</v>
      </c>
    </row>
    <row r="89" spans="1:13" ht="25.5">
      <c r="A89" s="1" t="s">
        <v>93</v>
      </c>
      <c r="B89" s="46" t="s">
        <v>338</v>
      </c>
      <c r="C89" t="e">
        <f t="shared" si="14"/>
        <v>#N/A</v>
      </c>
      <c r="D89" t="e">
        <f t="shared" si="15"/>
        <v>#N/A</v>
      </c>
      <c r="E89" t="e">
        <f t="shared" si="16"/>
        <v>#N/A</v>
      </c>
      <c r="F89" t="e">
        <f t="shared" si="17"/>
        <v>#N/A</v>
      </c>
      <c r="G89" t="e">
        <f t="shared" si="18"/>
        <v>#N/A</v>
      </c>
      <c r="H89" t="e">
        <f t="shared" si="19"/>
        <v>#N/A</v>
      </c>
      <c r="I89" t="e">
        <f t="shared" si="20"/>
        <v>#N/A</v>
      </c>
      <c r="J89" t="e">
        <f t="shared" si="21"/>
        <v>#N/A</v>
      </c>
      <c r="K89" t="e">
        <f t="shared" si="22"/>
        <v>#N/A</v>
      </c>
      <c r="L89" t="e">
        <f t="shared" si="23"/>
        <v>#N/A</v>
      </c>
      <c r="M89" t="e">
        <f t="shared" si="24"/>
        <v>#N/A</v>
      </c>
    </row>
    <row r="90" spans="1:13" ht="25.5">
      <c r="A90" s="1" t="s">
        <v>72</v>
      </c>
      <c r="B90" s="46" t="s">
        <v>339</v>
      </c>
      <c r="C90" t="e">
        <f t="shared" si="14"/>
        <v>#N/A</v>
      </c>
      <c r="D90" t="e">
        <f t="shared" si="15"/>
        <v>#N/A</v>
      </c>
      <c r="E90" t="e">
        <f t="shared" si="16"/>
        <v>#N/A</v>
      </c>
      <c r="F90" t="e">
        <f t="shared" si="17"/>
        <v>#N/A</v>
      </c>
      <c r="G90" t="e">
        <f t="shared" si="18"/>
        <v>#N/A</v>
      </c>
      <c r="H90" t="e">
        <f t="shared" si="19"/>
        <v>#N/A</v>
      </c>
      <c r="I90" t="e">
        <f t="shared" si="20"/>
        <v>#N/A</v>
      </c>
      <c r="J90" t="e">
        <f t="shared" si="21"/>
        <v>#N/A</v>
      </c>
      <c r="K90" t="e">
        <f t="shared" si="22"/>
        <v>#N/A</v>
      </c>
      <c r="L90" t="e">
        <f t="shared" si="23"/>
        <v>#N/A</v>
      </c>
      <c r="M90" t="e">
        <f t="shared" si="24"/>
        <v>#N/A</v>
      </c>
    </row>
    <row r="91" spans="1:13" ht="25.5">
      <c r="A91" s="1" t="s">
        <v>72</v>
      </c>
      <c r="B91" s="46" t="s">
        <v>340</v>
      </c>
      <c r="C91">
        <f t="shared" si="14"/>
        <v>4</v>
      </c>
      <c r="D91">
        <f t="shared" si="15"/>
        <v>0</v>
      </c>
      <c r="E91">
        <f t="shared" si="16"/>
        <v>4</v>
      </c>
      <c r="F91">
        <f t="shared" si="17"/>
        <v>0</v>
      </c>
      <c r="G91">
        <f t="shared" si="18"/>
        <v>0</v>
      </c>
      <c r="H91">
        <f t="shared" si="19"/>
        <v>0</v>
      </c>
      <c r="I91">
        <f t="shared" si="20"/>
        <v>0</v>
      </c>
      <c r="J91">
        <f t="shared" si="21"/>
        <v>0</v>
      </c>
      <c r="K91">
        <f t="shared" si="22"/>
        <v>0</v>
      </c>
      <c r="L91">
        <f t="shared" si="23"/>
        <v>0</v>
      </c>
      <c r="M91">
        <f t="shared" si="24"/>
        <v>0</v>
      </c>
    </row>
    <row r="92" spans="1:13" ht="25.5">
      <c r="A92" s="1" t="s">
        <v>124</v>
      </c>
      <c r="B92" s="46" t="s">
        <v>341</v>
      </c>
      <c r="C92" t="e">
        <f t="shared" si="14"/>
        <v>#N/A</v>
      </c>
      <c r="D92" t="e">
        <f t="shared" si="15"/>
        <v>#N/A</v>
      </c>
      <c r="E92" t="e">
        <f t="shared" si="16"/>
        <v>#N/A</v>
      </c>
      <c r="F92" t="e">
        <f t="shared" si="17"/>
        <v>#N/A</v>
      </c>
      <c r="G92" t="e">
        <f t="shared" si="18"/>
        <v>#N/A</v>
      </c>
      <c r="H92" t="e">
        <f t="shared" si="19"/>
        <v>#N/A</v>
      </c>
      <c r="I92" t="e">
        <f t="shared" si="20"/>
        <v>#N/A</v>
      </c>
      <c r="J92" t="e">
        <f t="shared" si="21"/>
        <v>#N/A</v>
      </c>
      <c r="K92" t="e">
        <f t="shared" si="22"/>
        <v>#N/A</v>
      </c>
      <c r="L92" t="e">
        <f t="shared" si="23"/>
        <v>#N/A</v>
      </c>
      <c r="M92" t="e">
        <f t="shared" si="24"/>
        <v>#N/A</v>
      </c>
    </row>
    <row r="93" spans="1:13" ht="25.5">
      <c r="A93" s="1" t="s">
        <v>80</v>
      </c>
      <c r="B93" s="46" t="s">
        <v>342</v>
      </c>
      <c r="C93" t="e">
        <f t="shared" si="14"/>
        <v>#N/A</v>
      </c>
      <c r="D93" t="e">
        <f t="shared" si="15"/>
        <v>#N/A</v>
      </c>
      <c r="E93" t="e">
        <f t="shared" si="16"/>
        <v>#N/A</v>
      </c>
      <c r="F93" t="e">
        <f t="shared" si="17"/>
        <v>#N/A</v>
      </c>
      <c r="G93" t="e">
        <f t="shared" si="18"/>
        <v>#N/A</v>
      </c>
      <c r="H93" t="e">
        <f t="shared" si="19"/>
        <v>#N/A</v>
      </c>
      <c r="I93" t="e">
        <f t="shared" si="20"/>
        <v>#N/A</v>
      </c>
      <c r="J93" t="e">
        <f t="shared" si="21"/>
        <v>#N/A</v>
      </c>
      <c r="K93" t="e">
        <f t="shared" si="22"/>
        <v>#N/A</v>
      </c>
      <c r="L93" t="e">
        <f t="shared" si="23"/>
        <v>#N/A</v>
      </c>
      <c r="M93" t="e">
        <f t="shared" si="24"/>
        <v>#N/A</v>
      </c>
    </row>
    <row r="94" spans="1:13" ht="25.5">
      <c r="A94" s="1" t="s">
        <v>72</v>
      </c>
      <c r="B94" s="46" t="s">
        <v>343</v>
      </c>
      <c r="C94" t="e">
        <f t="shared" si="14"/>
        <v>#N/A</v>
      </c>
      <c r="D94" t="e">
        <f t="shared" si="15"/>
        <v>#N/A</v>
      </c>
      <c r="E94" t="e">
        <f t="shared" si="16"/>
        <v>#N/A</v>
      </c>
      <c r="F94" t="e">
        <f t="shared" si="17"/>
        <v>#N/A</v>
      </c>
      <c r="G94" t="e">
        <f t="shared" si="18"/>
        <v>#N/A</v>
      </c>
      <c r="H94" t="e">
        <f t="shared" si="19"/>
        <v>#N/A</v>
      </c>
      <c r="I94" t="e">
        <f t="shared" si="20"/>
        <v>#N/A</v>
      </c>
      <c r="J94" t="e">
        <f t="shared" si="21"/>
        <v>#N/A</v>
      </c>
      <c r="K94" t="e">
        <f t="shared" si="22"/>
        <v>#N/A</v>
      </c>
      <c r="L94" t="e">
        <f t="shared" si="23"/>
        <v>#N/A</v>
      </c>
      <c r="M94" t="e">
        <f t="shared" si="24"/>
        <v>#N/A</v>
      </c>
    </row>
    <row r="95" spans="1:13">
      <c r="A95" s="1" t="s">
        <v>124</v>
      </c>
      <c r="B95" s="46" t="s">
        <v>344</v>
      </c>
      <c r="C95" t="e">
        <f t="shared" si="14"/>
        <v>#N/A</v>
      </c>
      <c r="D95" t="e">
        <f t="shared" si="15"/>
        <v>#N/A</v>
      </c>
      <c r="E95" t="e">
        <f t="shared" si="16"/>
        <v>#N/A</v>
      </c>
      <c r="F95" t="e">
        <f t="shared" si="17"/>
        <v>#N/A</v>
      </c>
      <c r="G95" t="e">
        <f t="shared" si="18"/>
        <v>#N/A</v>
      </c>
      <c r="H95" t="e">
        <f t="shared" si="19"/>
        <v>#N/A</v>
      </c>
      <c r="I95" t="e">
        <f t="shared" si="20"/>
        <v>#N/A</v>
      </c>
      <c r="J95" t="e">
        <f t="shared" si="21"/>
        <v>#N/A</v>
      </c>
      <c r="K95" t="e">
        <f t="shared" si="22"/>
        <v>#N/A</v>
      </c>
      <c r="L95" t="e">
        <f t="shared" si="23"/>
        <v>#N/A</v>
      </c>
      <c r="M95" t="e">
        <f t="shared" si="24"/>
        <v>#N/A</v>
      </c>
    </row>
    <row r="96" spans="1:13" ht="25.5">
      <c r="A96" s="1" t="s">
        <v>124</v>
      </c>
      <c r="B96" s="46" t="s">
        <v>345</v>
      </c>
      <c r="C96">
        <f t="shared" si="14"/>
        <v>1</v>
      </c>
      <c r="D96">
        <f t="shared" si="15"/>
        <v>1</v>
      </c>
      <c r="E96">
        <f t="shared" si="16"/>
        <v>2</v>
      </c>
      <c r="F96">
        <f t="shared" si="17"/>
        <v>0</v>
      </c>
      <c r="G96">
        <f t="shared" si="18"/>
        <v>0</v>
      </c>
      <c r="H96">
        <f t="shared" si="19"/>
        <v>0</v>
      </c>
      <c r="I96">
        <f t="shared" si="20"/>
        <v>0</v>
      </c>
      <c r="J96">
        <f t="shared" si="21"/>
        <v>0</v>
      </c>
      <c r="K96">
        <f t="shared" si="22"/>
        <v>0</v>
      </c>
      <c r="L96">
        <f t="shared" si="23"/>
        <v>0</v>
      </c>
      <c r="M96">
        <f t="shared" si="24"/>
        <v>0</v>
      </c>
    </row>
    <row r="97" spans="1:13" ht="25.5">
      <c r="A97" s="1" t="s">
        <v>124</v>
      </c>
      <c r="B97" s="46" t="s">
        <v>346</v>
      </c>
      <c r="C97" t="e">
        <f t="shared" si="14"/>
        <v>#N/A</v>
      </c>
      <c r="D97" t="e">
        <f t="shared" si="15"/>
        <v>#N/A</v>
      </c>
      <c r="E97" t="e">
        <f t="shared" si="16"/>
        <v>#N/A</v>
      </c>
      <c r="F97" t="e">
        <f t="shared" si="17"/>
        <v>#N/A</v>
      </c>
      <c r="G97" t="e">
        <f t="shared" si="18"/>
        <v>#N/A</v>
      </c>
      <c r="H97" t="e">
        <f t="shared" si="19"/>
        <v>#N/A</v>
      </c>
      <c r="I97" t="e">
        <f t="shared" si="20"/>
        <v>#N/A</v>
      </c>
      <c r="J97" t="e">
        <f t="shared" si="21"/>
        <v>#N/A</v>
      </c>
      <c r="K97" t="e">
        <f t="shared" si="22"/>
        <v>#N/A</v>
      </c>
      <c r="L97" t="e">
        <f t="shared" si="23"/>
        <v>#N/A</v>
      </c>
      <c r="M97" t="e">
        <f t="shared" si="24"/>
        <v>#N/A</v>
      </c>
    </row>
    <row r="98" spans="1:13" ht="25.5">
      <c r="A98" s="1" t="s">
        <v>80</v>
      </c>
      <c r="B98" s="46" t="s">
        <v>347</v>
      </c>
      <c r="C98">
        <f t="shared" si="14"/>
        <v>4</v>
      </c>
      <c r="D98">
        <f t="shared" si="15"/>
        <v>0</v>
      </c>
      <c r="E98">
        <f t="shared" si="16"/>
        <v>4</v>
      </c>
      <c r="F98">
        <f t="shared" si="17"/>
        <v>0</v>
      </c>
      <c r="G98">
        <f t="shared" si="18"/>
        <v>0</v>
      </c>
      <c r="H98">
        <f t="shared" si="19"/>
        <v>0</v>
      </c>
      <c r="I98">
        <f t="shared" si="20"/>
        <v>0</v>
      </c>
      <c r="J98">
        <f t="shared" si="21"/>
        <v>0</v>
      </c>
      <c r="K98">
        <f t="shared" si="22"/>
        <v>0</v>
      </c>
      <c r="L98">
        <f t="shared" si="23"/>
        <v>0</v>
      </c>
      <c r="M98">
        <f t="shared" si="24"/>
        <v>0</v>
      </c>
    </row>
    <row r="99" spans="1:13" ht="25.5">
      <c r="A99" s="1" t="s">
        <v>124</v>
      </c>
      <c r="B99" s="46" t="s">
        <v>348</v>
      </c>
      <c r="C99" t="e">
        <f t="shared" si="14"/>
        <v>#N/A</v>
      </c>
      <c r="D99" t="e">
        <f t="shared" si="15"/>
        <v>#N/A</v>
      </c>
      <c r="E99" t="e">
        <f t="shared" si="16"/>
        <v>#N/A</v>
      </c>
      <c r="F99" t="e">
        <f t="shared" si="17"/>
        <v>#N/A</v>
      </c>
      <c r="G99" t="e">
        <f t="shared" si="18"/>
        <v>#N/A</v>
      </c>
      <c r="H99" t="e">
        <f t="shared" si="19"/>
        <v>#N/A</v>
      </c>
      <c r="I99" t="e">
        <f t="shared" si="20"/>
        <v>#N/A</v>
      </c>
      <c r="J99" t="e">
        <f t="shared" si="21"/>
        <v>#N/A</v>
      </c>
      <c r="K99" t="e">
        <f t="shared" si="22"/>
        <v>#N/A</v>
      </c>
      <c r="L99" t="e">
        <f t="shared" si="23"/>
        <v>#N/A</v>
      </c>
      <c r="M99" t="e">
        <f t="shared" si="24"/>
        <v>#N/A</v>
      </c>
    </row>
    <row r="100" spans="1:13">
      <c r="A100" s="1"/>
      <c r="B100" s="46"/>
    </row>
    <row r="101" spans="1:13">
      <c r="A101" s="1"/>
      <c r="B101" s="46"/>
    </row>
    <row r="102" spans="1:13">
      <c r="A102" s="1"/>
      <c r="B102" s="46"/>
    </row>
    <row r="103" spans="1:13">
      <c r="A103" s="1"/>
      <c r="B103" s="46"/>
    </row>
    <row r="104" spans="1:13">
      <c r="A104" s="1"/>
      <c r="B104" s="46"/>
    </row>
    <row r="105" spans="1:13">
      <c r="A105" s="1"/>
      <c r="B105" s="46"/>
    </row>
    <row r="106" spans="1:13">
      <c r="A106" s="1"/>
      <c r="B106" s="46"/>
    </row>
    <row r="107" spans="1:13">
      <c r="A107" s="1"/>
      <c r="B107" s="46"/>
    </row>
    <row r="108" spans="1:13">
      <c r="A108" s="1"/>
      <c r="B108" s="46"/>
    </row>
    <row r="109" spans="1:13">
      <c r="A109" s="1"/>
      <c r="B109" s="46"/>
    </row>
    <row r="110" spans="1:13">
      <c r="A110" s="1"/>
      <c r="B110" s="46"/>
    </row>
    <row r="111" spans="1:13" ht="46.5">
      <c r="A111" s="15" t="s">
        <v>40</v>
      </c>
      <c r="B111" s="46"/>
    </row>
    <row r="112" spans="1:13">
      <c r="A112" s="10" t="s">
        <v>1</v>
      </c>
      <c r="B112" s="46" t="s">
        <v>2</v>
      </c>
      <c r="C112" t="s">
        <v>41</v>
      </c>
      <c r="D112" t="s">
        <v>42</v>
      </c>
      <c r="E112" t="s">
        <v>43</v>
      </c>
      <c r="F112" t="s">
        <v>44</v>
      </c>
      <c r="G112" t="s">
        <v>56</v>
      </c>
      <c r="H112" t="s">
        <v>45</v>
      </c>
      <c r="I112" t="s">
        <v>57</v>
      </c>
      <c r="J112" t="s">
        <v>58</v>
      </c>
    </row>
    <row r="113" spans="1:10" ht="25.5">
      <c r="A113" s="1" t="s">
        <v>100</v>
      </c>
      <c r="B113" s="46" t="s">
        <v>349</v>
      </c>
      <c r="C113" t="e">
        <f>VLOOKUP(B113,$BG$4:$BR$15,3,FALSE)</f>
        <v>#N/A</v>
      </c>
      <c r="D113" t="e">
        <f>VLOOKUP(B113,$BG$4:$BR$6,4,FALSE)</f>
        <v>#N/A</v>
      </c>
      <c r="E113" t="e">
        <f>VLOOKUP(B113,$BG$4:$BR$6,6,FALSE)</f>
        <v>#N/A</v>
      </c>
      <c r="F113" t="e">
        <f>VLOOKUP(B113,$BG$4:$BR$6,7,FALSE)</f>
        <v>#N/A</v>
      </c>
      <c r="G113" t="e">
        <f>VLOOKUP(B113,$BG$4:$BR$6,9,FALSE)</f>
        <v>#N/A</v>
      </c>
      <c r="H113" t="e">
        <f>VLOOKUP(B113,$BG$4:$BR$6,10,FALSE)</f>
        <v>#N/A</v>
      </c>
      <c r="I113" t="e">
        <f>VLOOKUP(B113,$BG$4:$BR$6,11,FALSE)</f>
        <v>#N/A</v>
      </c>
      <c r="J113" t="e">
        <f>VLOOKUP(B113,$BG$4:$BR$6,12,FALSE)</f>
        <v>#N/A</v>
      </c>
    </row>
    <row r="114" spans="1:10" ht="25.5">
      <c r="A114" s="1" t="s">
        <v>100</v>
      </c>
      <c r="B114" s="46" t="s">
        <v>350</v>
      </c>
      <c r="C114">
        <f>VLOOKUP(B114,$BG$4:$BR$15,3,FALSE)</f>
        <v>3</v>
      </c>
      <c r="D114">
        <f t="shared" ref="D114:D116" si="25">VLOOKUP(B114,$BG$4:$BR$6,4,FALSE)</f>
        <v>3</v>
      </c>
      <c r="E114">
        <f t="shared" ref="E114:E116" si="26">VLOOKUP(B114,$BG$4:$BR$6,6,FALSE)</f>
        <v>3</v>
      </c>
      <c r="F114">
        <f t="shared" ref="F114:F116" si="27">VLOOKUP(B114,$BG$4:$BR$6,7,FALSE)</f>
        <v>3</v>
      </c>
      <c r="G114">
        <f t="shared" ref="G114:G116" si="28">VLOOKUP(B114,$BG$4:$BR$6,9,FALSE)</f>
        <v>12</v>
      </c>
      <c r="H114">
        <f t="shared" ref="H114:H116" si="29">VLOOKUP(B114,$BG$4:$BR$6,10,FALSE)</f>
        <v>0</v>
      </c>
      <c r="I114">
        <f t="shared" ref="I114:I116" si="30">VLOOKUP(B114,$BG$4:$BR$6,11,FALSE)</f>
        <v>0</v>
      </c>
      <c r="J114">
        <f t="shared" ref="J114:J116" si="31">VLOOKUP(B114,$BG$4:$BR$6,12,FALSE)</f>
        <v>0</v>
      </c>
    </row>
    <row r="115" spans="1:10" ht="25.5">
      <c r="A115" s="1" t="s">
        <v>100</v>
      </c>
      <c r="B115" s="46" t="s">
        <v>351</v>
      </c>
      <c r="C115" t="e">
        <f>VLOOKUP(B115,$BG$4:$BR$15,3,FALSE)</f>
        <v>#N/A</v>
      </c>
      <c r="D115" t="e">
        <f t="shared" si="25"/>
        <v>#N/A</v>
      </c>
      <c r="E115" t="e">
        <f t="shared" si="26"/>
        <v>#N/A</v>
      </c>
      <c r="F115" t="e">
        <f t="shared" si="27"/>
        <v>#N/A</v>
      </c>
      <c r="G115" t="e">
        <f t="shared" si="28"/>
        <v>#N/A</v>
      </c>
      <c r="H115" t="e">
        <f t="shared" si="29"/>
        <v>#N/A</v>
      </c>
      <c r="I115" t="e">
        <f t="shared" si="30"/>
        <v>#N/A</v>
      </c>
      <c r="J115" t="e">
        <f t="shared" si="31"/>
        <v>#N/A</v>
      </c>
    </row>
    <row r="116" spans="1:10" ht="38.25">
      <c r="A116" s="1" t="s">
        <v>277</v>
      </c>
      <c r="B116" s="46" t="s">
        <v>352</v>
      </c>
      <c r="C116">
        <f>VLOOKUP(B116,$BG$4:$BR$15,3,FALSE)</f>
        <v>0</v>
      </c>
      <c r="D116">
        <f t="shared" si="25"/>
        <v>0</v>
      </c>
      <c r="E116">
        <f t="shared" si="26"/>
        <v>0</v>
      </c>
      <c r="F116">
        <f t="shared" si="27"/>
        <v>0</v>
      </c>
      <c r="G116">
        <f t="shared" si="28"/>
        <v>0</v>
      </c>
      <c r="H116">
        <f t="shared" si="29"/>
        <v>2</v>
      </c>
      <c r="I116">
        <f t="shared" si="30"/>
        <v>91</v>
      </c>
      <c r="J116">
        <f t="shared" si="31"/>
        <v>45.5</v>
      </c>
    </row>
    <row r="117" spans="1:10">
      <c r="A117" s="1"/>
      <c r="B117" s="46"/>
    </row>
    <row r="118" spans="1:10">
      <c r="A118" s="1"/>
      <c r="B118" s="46"/>
    </row>
    <row r="119" spans="1:10">
      <c r="A119" s="1"/>
      <c r="B119" s="46"/>
    </row>
    <row r="120" spans="1:10">
      <c r="A120" s="1"/>
      <c r="B120" s="46"/>
    </row>
    <row r="121" spans="1:10">
      <c r="A121" s="1"/>
      <c r="B121" s="46"/>
    </row>
    <row r="122" spans="1:10">
      <c r="A122" s="1"/>
      <c r="B122" s="46"/>
    </row>
    <row r="123" spans="1:10">
      <c r="A123" s="1"/>
      <c r="B123" s="46"/>
    </row>
    <row r="124" spans="1:10">
      <c r="A124" s="1"/>
      <c r="B124" s="46"/>
    </row>
    <row r="125" spans="1:10">
      <c r="A125" s="1"/>
      <c r="B125" s="46"/>
    </row>
    <row r="126" spans="1:10">
      <c r="A126" s="1"/>
      <c r="B126" s="46"/>
    </row>
    <row r="127" spans="1:10">
      <c r="A127" s="1"/>
      <c r="B127" s="46"/>
    </row>
    <row r="128" spans="1:10">
      <c r="A128" s="1"/>
      <c r="B128" s="46"/>
    </row>
    <row r="129" spans="1:2">
      <c r="A129" s="1"/>
      <c r="B129" s="46"/>
    </row>
    <row r="130" spans="1:2">
      <c r="A130" s="1"/>
      <c r="B130" s="46"/>
    </row>
    <row r="131" spans="1:2">
      <c r="A131" s="1"/>
      <c r="B131" s="46"/>
    </row>
    <row r="132" spans="1:2">
      <c r="A132" s="1"/>
      <c r="B132" s="46"/>
    </row>
  </sheetData>
  <mergeCells count="13">
    <mergeCell ref="BG2:BH2"/>
    <mergeCell ref="BI2:BO2"/>
    <mergeCell ref="BP2:BR2"/>
    <mergeCell ref="AK2:AN2"/>
    <mergeCell ref="AP2:AQ2"/>
    <mergeCell ref="AR2:AV2"/>
    <mergeCell ref="AW2:BA2"/>
    <mergeCell ref="BB2:BE2"/>
    <mergeCell ref="O2:P2"/>
    <mergeCell ref="Q2:Y2"/>
    <mergeCell ref="AA2:AB2"/>
    <mergeCell ref="AC2:AF2"/>
    <mergeCell ref="AG2:AJ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AD004-F4C9-4EFE-B388-8F643E9F0449}">
  <dimension ref="A1:BR132"/>
  <sheetViews>
    <sheetView workbookViewId="0">
      <selection activeCell="BG2" sqref="BG2:BR5"/>
    </sheetView>
  </sheetViews>
  <sheetFormatPr defaultRowHeight="15.75"/>
  <sheetData>
    <row r="1" spans="1:70" ht="36">
      <c r="A1" s="14" t="s">
        <v>9</v>
      </c>
      <c r="O1" s="12" t="s">
        <v>49</v>
      </c>
      <c r="AA1" s="12" t="s">
        <v>48</v>
      </c>
      <c r="AP1" s="13" t="s">
        <v>50</v>
      </c>
      <c r="BG1" s="11" t="s">
        <v>353</v>
      </c>
    </row>
    <row r="2" spans="1:70">
      <c r="A2" t="s">
        <v>1</v>
      </c>
      <c r="B2" s="46" t="s">
        <v>2</v>
      </c>
      <c r="C2" s="46" t="s">
        <v>3</v>
      </c>
      <c r="D2" s="46" t="s">
        <v>4</v>
      </c>
      <c r="E2" s="46" t="s">
        <v>5</v>
      </c>
      <c r="F2" s="46" t="s">
        <v>6</v>
      </c>
      <c r="G2" s="46" t="s">
        <v>7</v>
      </c>
      <c r="H2" s="46" t="s">
        <v>0</v>
      </c>
      <c r="I2" s="46" t="s">
        <v>8</v>
      </c>
      <c r="J2" s="46" t="s">
        <v>46</v>
      </c>
      <c r="K2" s="46" t="s">
        <v>35</v>
      </c>
      <c r="L2" s="46" t="s">
        <v>33</v>
      </c>
      <c r="M2" s="46" t="s">
        <v>34</v>
      </c>
      <c r="O2" s="73"/>
      <c r="P2" s="73"/>
      <c r="Q2" s="73" t="s">
        <v>9</v>
      </c>
      <c r="R2" s="73"/>
      <c r="S2" s="73"/>
      <c r="T2" s="73"/>
      <c r="U2" s="73"/>
      <c r="V2" s="73"/>
      <c r="W2" s="73"/>
      <c r="X2" s="73"/>
      <c r="Y2" s="73"/>
      <c r="AA2" s="73"/>
      <c r="AB2" s="73"/>
      <c r="AC2" s="73" t="s">
        <v>26</v>
      </c>
      <c r="AD2" s="73"/>
      <c r="AE2" s="73"/>
      <c r="AF2" s="73"/>
      <c r="AG2" s="73" t="s">
        <v>27</v>
      </c>
      <c r="AH2" s="73"/>
      <c r="AI2" s="73"/>
      <c r="AJ2" s="73"/>
      <c r="AK2" s="73" t="s">
        <v>378</v>
      </c>
      <c r="AL2" s="73"/>
      <c r="AM2" s="73"/>
      <c r="AN2" s="73"/>
      <c r="AP2" s="73"/>
      <c r="AQ2" s="73"/>
      <c r="AR2" s="73" t="s">
        <v>382</v>
      </c>
      <c r="AS2" s="73"/>
      <c r="AT2" s="73"/>
      <c r="AU2" s="73"/>
      <c r="AV2" s="73"/>
      <c r="AW2" s="73" t="s">
        <v>383</v>
      </c>
      <c r="AX2" s="73"/>
      <c r="AY2" s="73"/>
      <c r="AZ2" s="73"/>
      <c r="BA2" s="73"/>
      <c r="BB2" s="73" t="s">
        <v>384</v>
      </c>
      <c r="BC2" s="73"/>
      <c r="BD2" s="73"/>
      <c r="BE2" s="73"/>
      <c r="BG2" s="73"/>
      <c r="BH2" s="73"/>
      <c r="BI2" s="73" t="s">
        <v>40</v>
      </c>
      <c r="BJ2" s="73"/>
      <c r="BK2" s="73"/>
      <c r="BL2" s="73"/>
      <c r="BM2" s="73"/>
      <c r="BN2" s="73"/>
      <c r="BO2" s="73"/>
      <c r="BP2" s="73" t="s">
        <v>389</v>
      </c>
      <c r="BQ2" s="73"/>
      <c r="BR2" s="73"/>
    </row>
    <row r="3" spans="1:70">
      <c r="A3" s="1" t="s">
        <v>105</v>
      </c>
      <c r="B3" s="46" t="s">
        <v>279</v>
      </c>
      <c r="C3" s="1">
        <f>VLOOKUP(B3,$O$4:$Y$11,3,FALSE)</f>
        <v>10</v>
      </c>
      <c r="D3" s="1">
        <f>VLOOKUP(B3,$O$4:$Y$11,4,FALSE)</f>
        <v>18</v>
      </c>
      <c r="E3" s="1">
        <f>VLOOKUP(B3,$O$4:$Y$11,5,FALSE)</f>
        <v>55.6</v>
      </c>
      <c r="F3" s="1">
        <f>VLOOKUP(B3,$O$4:$Y$11,6,FALSE)</f>
        <v>73</v>
      </c>
      <c r="G3" s="1">
        <f>VLOOKUP(B3,$O$4:$Y$11,7,FALSE)</f>
        <v>4.0999999999999996</v>
      </c>
      <c r="H3" s="1">
        <f>VLOOKUP(B3,$O$4:$Y$11,9,FALSE)</f>
        <v>0</v>
      </c>
      <c r="I3" s="1">
        <f>VLOOKUP(B3,$O$4:$Y$11,10,FALSE)</f>
        <v>0</v>
      </c>
      <c r="J3" s="1">
        <f>VLOOKUP(B3,$O$4:$Y$11,11,FALSE)</f>
        <v>89.6</v>
      </c>
      <c r="K3" s="1">
        <f>VLOOKUP(B3,$AA$4:$AN$56,3,FALSE)</f>
        <v>8</v>
      </c>
      <c r="L3" s="1">
        <f>VLOOKUP(B3,$AA$4:$AN$56,4,FALSE)</f>
        <v>-18</v>
      </c>
      <c r="M3" s="1">
        <f>VLOOKUP(B3,$AA$4:$AN$56,6,FALSE)</f>
        <v>0</v>
      </c>
      <c r="O3" s="56" t="s">
        <v>2</v>
      </c>
      <c r="P3" s="56" t="s">
        <v>374</v>
      </c>
      <c r="Q3" s="56" t="s">
        <v>3</v>
      </c>
      <c r="R3" s="56" t="s">
        <v>4</v>
      </c>
      <c r="S3" s="56" t="s">
        <v>5</v>
      </c>
      <c r="T3" s="56" t="s">
        <v>6</v>
      </c>
      <c r="U3" s="56" t="s">
        <v>7</v>
      </c>
      <c r="V3" s="56" t="s">
        <v>375</v>
      </c>
      <c r="W3" s="56" t="s">
        <v>0</v>
      </c>
      <c r="X3" s="56" t="s">
        <v>8</v>
      </c>
      <c r="Y3" s="56" t="s">
        <v>376</v>
      </c>
      <c r="AA3" s="56" t="s">
        <v>2</v>
      </c>
      <c r="AB3" s="56" t="s">
        <v>374</v>
      </c>
      <c r="AC3" s="56" t="s">
        <v>4</v>
      </c>
      <c r="AD3" s="56" t="s">
        <v>6</v>
      </c>
      <c r="AE3" s="56" t="s">
        <v>28</v>
      </c>
      <c r="AF3" s="56" t="s">
        <v>0</v>
      </c>
      <c r="AG3" s="56" t="s">
        <v>379</v>
      </c>
      <c r="AH3" s="56" t="s">
        <v>6</v>
      </c>
      <c r="AI3" s="56" t="s">
        <v>28</v>
      </c>
      <c r="AJ3" s="56" t="s">
        <v>0</v>
      </c>
      <c r="AK3" s="56" t="s">
        <v>380</v>
      </c>
      <c r="AL3" s="56" t="s">
        <v>6</v>
      </c>
      <c r="AM3" s="56" t="s">
        <v>28</v>
      </c>
      <c r="AN3" s="56" t="s">
        <v>0</v>
      </c>
      <c r="AP3" s="56" t="s">
        <v>2</v>
      </c>
      <c r="AQ3" s="56" t="s">
        <v>374</v>
      </c>
      <c r="AR3" s="56" t="s">
        <v>36</v>
      </c>
      <c r="AS3" s="56" t="s">
        <v>37</v>
      </c>
      <c r="AT3" s="56" t="s">
        <v>38</v>
      </c>
      <c r="AU3" s="56" t="s">
        <v>385</v>
      </c>
      <c r="AV3" s="56" t="s">
        <v>386</v>
      </c>
      <c r="AW3" s="56" t="s">
        <v>8</v>
      </c>
      <c r="AX3" s="56" t="s">
        <v>6</v>
      </c>
      <c r="AY3" s="56" t="s">
        <v>28</v>
      </c>
      <c r="AZ3" s="56" t="s">
        <v>0</v>
      </c>
      <c r="BA3" s="56" t="s">
        <v>387</v>
      </c>
      <c r="BB3" s="56" t="s">
        <v>15</v>
      </c>
      <c r="BC3" s="56" t="s">
        <v>6</v>
      </c>
      <c r="BD3" s="56" t="s">
        <v>0</v>
      </c>
      <c r="BE3" s="56" t="s">
        <v>39</v>
      </c>
      <c r="BG3" s="56" t="s">
        <v>2</v>
      </c>
      <c r="BH3" s="56" t="s">
        <v>374</v>
      </c>
      <c r="BI3" s="56" t="s">
        <v>41</v>
      </c>
      <c r="BJ3" s="56" t="s">
        <v>42</v>
      </c>
      <c r="BK3" s="56" t="s">
        <v>390</v>
      </c>
      <c r="BL3" s="56" t="s">
        <v>43</v>
      </c>
      <c r="BM3" s="56" t="s">
        <v>44</v>
      </c>
      <c r="BN3" s="56" t="s">
        <v>391</v>
      </c>
      <c r="BO3" s="56" t="s">
        <v>392</v>
      </c>
      <c r="BP3" s="56" t="s">
        <v>45</v>
      </c>
      <c r="BQ3" s="56" t="s">
        <v>6</v>
      </c>
      <c r="BR3" s="56" t="s">
        <v>28</v>
      </c>
    </row>
    <row r="4" spans="1:70" ht="30">
      <c r="A4" s="1" t="s">
        <v>105</v>
      </c>
      <c r="B4" s="46" t="s">
        <v>280</v>
      </c>
      <c r="C4" s="1" t="e">
        <f>VLOOKUP(B4,$O$4:$Y$11,3,FALSE)</f>
        <v>#N/A</v>
      </c>
      <c r="D4" s="1" t="e">
        <f>VLOOKUP(B4,$O$4:$Y$11,4,FALSE)</f>
        <v>#N/A</v>
      </c>
      <c r="E4" s="1" t="e">
        <f>VLOOKUP(B4,$O$4:$Y$11,5,FALSE)</f>
        <v>#N/A</v>
      </c>
      <c r="F4" s="1" t="e">
        <f>VLOOKUP(B4,$O$4:$Y$11,6,FALSE)</f>
        <v>#N/A</v>
      </c>
      <c r="G4" s="1" t="e">
        <f>VLOOKUP(B4,$O$4:$Y$11,7,FALSE)</f>
        <v>#N/A</v>
      </c>
      <c r="H4" s="1" t="e">
        <f>VLOOKUP(B4,$O$4:$Y$11,9,FALSE)</f>
        <v>#N/A</v>
      </c>
      <c r="I4" s="1" t="e">
        <f>VLOOKUP(B4,$O$4:$Y$11,10,FALSE)</f>
        <v>#N/A</v>
      </c>
      <c r="J4" s="1" t="e">
        <f>VLOOKUP(B4,$O$4:$Y$11,11,FALSE)</f>
        <v>#N/A</v>
      </c>
      <c r="K4" s="1" t="e">
        <f t="shared" ref="K4:K7" si="0">VLOOKUP(B4,$AA$4:$AN$56,3,FALSE)</f>
        <v>#N/A</v>
      </c>
      <c r="L4" s="1" t="e">
        <f t="shared" ref="L4:L7" si="1">VLOOKUP(B4,$AA$4:$AN$56,4,FALSE)</f>
        <v>#N/A</v>
      </c>
      <c r="M4" s="1" t="e">
        <f t="shared" ref="M4:M7" si="2">VLOOKUP(B4,$AA$4:$AN$56,6,FALSE)</f>
        <v>#N/A</v>
      </c>
      <c r="O4" s="56" t="s">
        <v>279</v>
      </c>
      <c r="P4" s="10" t="s">
        <v>377</v>
      </c>
      <c r="Q4" s="10">
        <v>10</v>
      </c>
      <c r="R4" s="10">
        <v>18</v>
      </c>
      <c r="S4" s="10">
        <v>55.6</v>
      </c>
      <c r="T4" s="10">
        <v>73</v>
      </c>
      <c r="U4" s="10">
        <v>4.0999999999999996</v>
      </c>
      <c r="V4" s="10">
        <v>4.0999999999999996</v>
      </c>
      <c r="W4" s="10">
        <v>0</v>
      </c>
      <c r="X4" s="10">
        <v>0</v>
      </c>
      <c r="Y4" s="10">
        <v>89.6</v>
      </c>
      <c r="AA4" s="56" t="s">
        <v>287</v>
      </c>
      <c r="AB4" s="10" t="s">
        <v>377</v>
      </c>
      <c r="AC4" s="10">
        <v>16</v>
      </c>
      <c r="AD4" s="10">
        <v>58</v>
      </c>
      <c r="AE4" s="10">
        <v>3.6</v>
      </c>
      <c r="AF4" s="10">
        <v>0</v>
      </c>
      <c r="AG4" s="10">
        <v>1</v>
      </c>
      <c r="AH4" s="10">
        <v>12</v>
      </c>
      <c r="AI4" s="10">
        <v>12</v>
      </c>
      <c r="AJ4" s="10">
        <v>0</v>
      </c>
      <c r="AK4" s="10">
        <v>17</v>
      </c>
      <c r="AL4" s="10">
        <v>70</v>
      </c>
      <c r="AM4" s="10">
        <v>4.0999999999999996</v>
      </c>
      <c r="AN4" s="10">
        <v>0</v>
      </c>
      <c r="AP4" s="56" t="s">
        <v>322</v>
      </c>
      <c r="AQ4" s="10" t="s">
        <v>377</v>
      </c>
      <c r="AR4" s="10">
        <v>4</v>
      </c>
      <c r="AS4" s="10">
        <v>8</v>
      </c>
      <c r="AT4" s="10">
        <v>12</v>
      </c>
      <c r="AU4" s="10">
        <v>1</v>
      </c>
      <c r="AV4" s="10">
        <v>0</v>
      </c>
      <c r="AW4" s="10"/>
      <c r="AX4" s="10"/>
      <c r="AY4" s="10"/>
      <c r="AZ4" s="10"/>
      <c r="BA4" s="10"/>
      <c r="BB4" s="10"/>
      <c r="BC4" s="10"/>
      <c r="BD4" s="10"/>
      <c r="BE4" s="10"/>
      <c r="BG4" s="56" t="s">
        <v>350</v>
      </c>
      <c r="BH4" s="10" t="s">
        <v>377</v>
      </c>
      <c r="BI4" s="10">
        <v>1</v>
      </c>
      <c r="BJ4" s="10">
        <v>1</v>
      </c>
      <c r="BK4" s="10">
        <v>100</v>
      </c>
      <c r="BL4" s="10">
        <v>0</v>
      </c>
      <c r="BM4" s="10">
        <v>0</v>
      </c>
      <c r="BN4" s="10"/>
      <c r="BO4" s="10">
        <v>1</v>
      </c>
      <c r="BP4" s="10"/>
      <c r="BQ4" s="10"/>
      <c r="BR4" s="10"/>
    </row>
    <row r="5" spans="1:70" ht="45">
      <c r="A5" s="1" t="s">
        <v>105</v>
      </c>
      <c r="B5" s="46" t="s">
        <v>281</v>
      </c>
      <c r="C5" s="1" t="e">
        <f>VLOOKUP(B5,$O$4:$Y$11,3,FALSE)</f>
        <v>#N/A</v>
      </c>
      <c r="D5" s="1" t="e">
        <f>VLOOKUP(B5,$O$4:$Y$11,4,FALSE)</f>
        <v>#N/A</v>
      </c>
      <c r="E5" s="1" t="e">
        <f>VLOOKUP(B5,$O$4:$Y$11,5,FALSE)</f>
        <v>#N/A</v>
      </c>
      <c r="F5" s="1" t="e">
        <f>VLOOKUP(B5,$O$4:$Y$11,6,FALSE)</f>
        <v>#N/A</v>
      </c>
      <c r="G5" s="1" t="e">
        <f>VLOOKUP(B5,$O$4:$Y$11,7,FALSE)</f>
        <v>#N/A</v>
      </c>
      <c r="H5" s="1" t="e">
        <f>VLOOKUP(B5,$O$4:$Y$11,9,FALSE)</f>
        <v>#N/A</v>
      </c>
      <c r="I5" s="1" t="e">
        <f>VLOOKUP(B5,$O$4:$Y$11,10,FALSE)</f>
        <v>#N/A</v>
      </c>
      <c r="J5" s="1" t="e">
        <f>VLOOKUP(B5,$O$4:$Y$11,11,FALSE)</f>
        <v>#N/A</v>
      </c>
      <c r="K5" s="1" t="e">
        <f t="shared" si="0"/>
        <v>#N/A</v>
      </c>
      <c r="L5" s="1" t="e">
        <f t="shared" si="1"/>
        <v>#N/A</v>
      </c>
      <c r="M5" s="1" t="e">
        <f t="shared" si="2"/>
        <v>#N/A</v>
      </c>
      <c r="O5" s="56" t="s">
        <v>282</v>
      </c>
      <c r="P5" s="10" t="s">
        <v>377</v>
      </c>
      <c r="Q5" s="10">
        <v>7</v>
      </c>
      <c r="R5" s="10">
        <v>17</v>
      </c>
      <c r="S5" s="10">
        <v>41.2</v>
      </c>
      <c r="T5" s="10">
        <v>117</v>
      </c>
      <c r="U5" s="10">
        <v>6.9</v>
      </c>
      <c r="V5" s="10">
        <v>5.4</v>
      </c>
      <c r="W5" s="10">
        <v>1</v>
      </c>
      <c r="X5" s="10">
        <v>1</v>
      </c>
      <c r="Y5" s="10">
        <v>106.6</v>
      </c>
      <c r="AA5" s="56" t="s">
        <v>279</v>
      </c>
      <c r="AB5" s="10" t="s">
        <v>377</v>
      </c>
      <c r="AC5" s="10">
        <v>8</v>
      </c>
      <c r="AD5" s="10">
        <v>-18</v>
      </c>
      <c r="AE5" s="10">
        <v>-2.2999999999999998</v>
      </c>
      <c r="AF5" s="10">
        <v>0</v>
      </c>
      <c r="AG5" s="10"/>
      <c r="AH5" s="10"/>
      <c r="AI5" s="10"/>
      <c r="AJ5" s="10"/>
      <c r="AK5" s="10">
        <v>8</v>
      </c>
      <c r="AL5" s="10">
        <v>-18</v>
      </c>
      <c r="AM5" s="10">
        <v>-2.2999999999999998</v>
      </c>
      <c r="AN5" s="10">
        <v>0</v>
      </c>
      <c r="AP5" s="56" t="s">
        <v>331</v>
      </c>
      <c r="AQ5" s="10" t="s">
        <v>377</v>
      </c>
      <c r="AR5" s="10">
        <v>2</v>
      </c>
      <c r="AS5" s="10">
        <v>6</v>
      </c>
      <c r="AT5" s="10">
        <v>8</v>
      </c>
      <c r="AU5" s="10">
        <v>0</v>
      </c>
      <c r="AV5" s="10">
        <v>0</v>
      </c>
      <c r="AW5" s="10"/>
      <c r="AX5" s="10"/>
      <c r="AY5" s="10"/>
      <c r="AZ5" s="10"/>
      <c r="BA5" s="10"/>
      <c r="BB5" s="10"/>
      <c r="BC5" s="10"/>
      <c r="BD5" s="10"/>
      <c r="BE5" s="10"/>
      <c r="BG5" s="56" t="s">
        <v>352</v>
      </c>
      <c r="BH5" s="10" t="s">
        <v>377</v>
      </c>
      <c r="BI5" s="10"/>
      <c r="BJ5" s="10"/>
      <c r="BK5" s="10"/>
      <c r="BL5" s="10"/>
      <c r="BM5" s="10"/>
      <c r="BN5" s="10"/>
      <c r="BO5" s="10"/>
      <c r="BP5" s="10">
        <v>9</v>
      </c>
      <c r="BQ5" s="10">
        <v>345</v>
      </c>
      <c r="BR5" s="10">
        <v>38.299999999999997</v>
      </c>
    </row>
    <row r="6" spans="1:70" ht="30">
      <c r="A6" s="1" t="s">
        <v>105</v>
      </c>
      <c r="B6" s="46" t="s">
        <v>282</v>
      </c>
      <c r="C6" s="1">
        <f>VLOOKUP(B6,$O$4:$Y$11,3,FALSE)</f>
        <v>7</v>
      </c>
      <c r="D6" s="1">
        <f>VLOOKUP(B6,$O$4:$Y$11,4,FALSE)</f>
        <v>17</v>
      </c>
      <c r="E6" s="1">
        <f>VLOOKUP(B6,$O$4:$Y$11,5,FALSE)</f>
        <v>41.2</v>
      </c>
      <c r="F6" s="1">
        <f>VLOOKUP(B6,$O$4:$Y$11,6,FALSE)</f>
        <v>117</v>
      </c>
      <c r="G6" s="1">
        <f>VLOOKUP(B6,$O$4:$Y$11,7,FALSE)</f>
        <v>6.9</v>
      </c>
      <c r="H6" s="1">
        <f>VLOOKUP(B6,$O$4:$Y$11,9,FALSE)</f>
        <v>1</v>
      </c>
      <c r="I6" s="1">
        <f>VLOOKUP(B6,$O$4:$Y$11,10,FALSE)</f>
        <v>1</v>
      </c>
      <c r="J6" s="1">
        <f>VLOOKUP(B6,$O$4:$Y$11,11,FALSE)</f>
        <v>106.6</v>
      </c>
      <c r="K6" s="1" t="e">
        <f t="shared" si="0"/>
        <v>#N/A</v>
      </c>
      <c r="L6" s="1" t="e">
        <f t="shared" si="1"/>
        <v>#N/A</v>
      </c>
      <c r="M6" s="1" t="e">
        <f t="shared" si="2"/>
        <v>#N/A</v>
      </c>
      <c r="O6" s="46"/>
      <c r="P6" s="1"/>
      <c r="Q6" s="1"/>
      <c r="R6" s="1"/>
      <c r="S6" s="1"/>
      <c r="T6" s="1"/>
      <c r="U6" s="1"/>
      <c r="V6" s="1"/>
      <c r="W6" s="1"/>
      <c r="X6" s="1"/>
      <c r="Y6" s="1"/>
      <c r="AA6" s="56" t="s">
        <v>289</v>
      </c>
      <c r="AB6" s="10" t="s">
        <v>377</v>
      </c>
      <c r="AC6" s="10">
        <v>1</v>
      </c>
      <c r="AD6" s="10">
        <v>39</v>
      </c>
      <c r="AE6" s="10">
        <v>39</v>
      </c>
      <c r="AF6" s="10">
        <v>0</v>
      </c>
      <c r="AG6" s="10">
        <v>1</v>
      </c>
      <c r="AH6" s="10">
        <v>4</v>
      </c>
      <c r="AI6" s="10">
        <v>4</v>
      </c>
      <c r="AJ6" s="10">
        <v>0</v>
      </c>
      <c r="AK6" s="10">
        <v>2</v>
      </c>
      <c r="AL6" s="10">
        <v>43</v>
      </c>
      <c r="AM6" s="10">
        <v>21.5</v>
      </c>
      <c r="AN6" s="10">
        <v>0</v>
      </c>
      <c r="AP6" s="56" t="s">
        <v>345</v>
      </c>
      <c r="AQ6" s="10" t="s">
        <v>377</v>
      </c>
      <c r="AR6" s="10">
        <v>3</v>
      </c>
      <c r="AS6" s="10">
        <v>5</v>
      </c>
      <c r="AT6" s="10">
        <v>8</v>
      </c>
      <c r="AU6" s="10">
        <v>2.5</v>
      </c>
      <c r="AV6" s="10">
        <v>0</v>
      </c>
      <c r="AW6" s="10"/>
      <c r="AX6" s="10"/>
      <c r="AY6" s="10"/>
      <c r="AZ6" s="10"/>
      <c r="BA6" s="10">
        <v>1</v>
      </c>
      <c r="BB6" s="10"/>
      <c r="BC6" s="10"/>
      <c r="BD6" s="10"/>
      <c r="BE6" s="10"/>
      <c r="BG6" s="46"/>
      <c r="BH6" s="1"/>
      <c r="BI6" s="10"/>
      <c r="BJ6" s="10"/>
      <c r="BK6" s="10"/>
      <c r="BL6" s="10"/>
      <c r="BM6" s="10"/>
      <c r="BN6" s="10"/>
      <c r="BO6" s="10"/>
      <c r="BP6" s="1"/>
      <c r="BQ6" s="1"/>
      <c r="BR6" s="1"/>
    </row>
    <row r="7" spans="1:70" ht="30">
      <c r="A7" s="1" t="s">
        <v>105</v>
      </c>
      <c r="B7" s="46" t="s">
        <v>283</v>
      </c>
      <c r="C7" s="1" t="e">
        <f>VLOOKUP(B7,$O$4:$Y$11,3,FALSE)</f>
        <v>#N/A</v>
      </c>
      <c r="D7" s="1" t="e">
        <f>VLOOKUP(B7,$O$4:$Y$11,4,FALSE)</f>
        <v>#N/A</v>
      </c>
      <c r="E7" s="1" t="e">
        <f>VLOOKUP(B7,$O$4:$Y$11,5,FALSE)</f>
        <v>#N/A</v>
      </c>
      <c r="F7" s="1" t="e">
        <f>VLOOKUP(B7,$O$4:$Y$11,6,FALSE)</f>
        <v>#N/A</v>
      </c>
      <c r="G7" s="1" t="e">
        <f>VLOOKUP(B7,$O$4:$Y$11,7,FALSE)</f>
        <v>#N/A</v>
      </c>
      <c r="H7" s="1" t="e">
        <f>VLOOKUP(B7,$O$4:$Y$11,9,FALSE)</f>
        <v>#N/A</v>
      </c>
      <c r="I7" s="1" t="e">
        <f>VLOOKUP(B7,$O$4:$Y$11,10,FALSE)</f>
        <v>#N/A</v>
      </c>
      <c r="J7" s="1" t="e">
        <f>VLOOKUP(B7,$O$4:$Y$11,11,FALSE)</f>
        <v>#N/A</v>
      </c>
      <c r="K7" s="1" t="e">
        <f t="shared" si="0"/>
        <v>#N/A</v>
      </c>
      <c r="L7" s="1" t="e">
        <f t="shared" si="1"/>
        <v>#N/A</v>
      </c>
      <c r="M7" s="1" t="e">
        <f t="shared" si="2"/>
        <v>#N/A</v>
      </c>
      <c r="AA7" s="56" t="s">
        <v>286</v>
      </c>
      <c r="AB7" s="10" t="s">
        <v>377</v>
      </c>
      <c r="AC7" s="10">
        <v>1</v>
      </c>
      <c r="AD7" s="10">
        <v>0</v>
      </c>
      <c r="AE7" s="10">
        <v>0</v>
      </c>
      <c r="AF7" s="10">
        <v>0</v>
      </c>
      <c r="AG7" s="10"/>
      <c r="AH7" s="10"/>
      <c r="AI7" s="10"/>
      <c r="AJ7" s="10"/>
      <c r="AK7" s="10">
        <v>1</v>
      </c>
      <c r="AL7" s="10">
        <v>0</v>
      </c>
      <c r="AM7" s="10">
        <v>0</v>
      </c>
      <c r="AN7" s="10">
        <v>0</v>
      </c>
      <c r="AP7" s="56" t="s">
        <v>388</v>
      </c>
      <c r="AQ7" s="10" t="s">
        <v>377</v>
      </c>
      <c r="AR7" s="10">
        <v>1</v>
      </c>
      <c r="AS7" s="10">
        <v>6</v>
      </c>
      <c r="AT7" s="10">
        <v>7</v>
      </c>
      <c r="AU7" s="10">
        <v>0.5</v>
      </c>
      <c r="AV7" s="10">
        <v>0</v>
      </c>
      <c r="AW7" s="10"/>
      <c r="AX7" s="10"/>
      <c r="AY7" s="10"/>
      <c r="AZ7" s="10"/>
      <c r="BA7" s="10"/>
      <c r="BB7" s="10"/>
      <c r="BC7" s="10"/>
      <c r="BD7" s="10"/>
      <c r="BE7" s="10"/>
    </row>
    <row r="8" spans="1:70" ht="30">
      <c r="A8" s="1"/>
      <c r="B8" s="46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AA8" s="56" t="s">
        <v>381</v>
      </c>
      <c r="AB8" s="10" t="s">
        <v>377</v>
      </c>
      <c r="AC8" s="10"/>
      <c r="AD8" s="10"/>
      <c r="AE8" s="10"/>
      <c r="AF8" s="10"/>
      <c r="AG8" s="10">
        <v>7</v>
      </c>
      <c r="AH8" s="10">
        <v>124</v>
      </c>
      <c r="AI8" s="10">
        <v>17.7</v>
      </c>
      <c r="AJ8" s="10">
        <v>1</v>
      </c>
      <c r="AK8" s="10">
        <v>7</v>
      </c>
      <c r="AL8" s="10">
        <v>124</v>
      </c>
      <c r="AM8" s="10">
        <v>17.7</v>
      </c>
      <c r="AN8" s="10">
        <v>1</v>
      </c>
      <c r="AP8" s="56" t="s">
        <v>307</v>
      </c>
      <c r="AQ8" s="10" t="s">
        <v>377</v>
      </c>
      <c r="AR8" s="10">
        <v>1</v>
      </c>
      <c r="AS8" s="10">
        <v>5</v>
      </c>
      <c r="AT8" s="10">
        <v>6</v>
      </c>
      <c r="AU8" s="10">
        <v>0.5</v>
      </c>
      <c r="AV8" s="10">
        <v>0</v>
      </c>
      <c r="AW8" s="10"/>
      <c r="AX8" s="10"/>
      <c r="AY8" s="10"/>
      <c r="AZ8" s="10"/>
      <c r="BA8" s="10">
        <v>1</v>
      </c>
      <c r="BB8" s="10"/>
      <c r="BC8" s="10"/>
      <c r="BD8" s="10"/>
      <c r="BE8" s="10"/>
    </row>
    <row r="9" spans="1:70" ht="30">
      <c r="A9" s="1"/>
      <c r="B9" s="46"/>
      <c r="P9" s="46"/>
      <c r="Q9" s="1"/>
      <c r="R9" s="1"/>
      <c r="S9" s="1"/>
      <c r="T9" s="1"/>
      <c r="U9" s="1"/>
      <c r="V9" s="1"/>
      <c r="W9" s="1"/>
      <c r="X9" s="1"/>
      <c r="AA9" s="56" t="s">
        <v>292</v>
      </c>
      <c r="AB9" s="10" t="s">
        <v>377</v>
      </c>
      <c r="AC9" s="10"/>
      <c r="AD9" s="10"/>
      <c r="AE9" s="10"/>
      <c r="AF9" s="10"/>
      <c r="AG9" s="10">
        <v>3</v>
      </c>
      <c r="AH9" s="10">
        <v>28</v>
      </c>
      <c r="AI9" s="10">
        <v>9.3000000000000007</v>
      </c>
      <c r="AJ9" s="10">
        <v>0</v>
      </c>
      <c r="AK9" s="10">
        <v>3</v>
      </c>
      <c r="AL9" s="10">
        <v>28</v>
      </c>
      <c r="AM9" s="10">
        <v>9.3000000000000007</v>
      </c>
      <c r="AN9" s="10">
        <v>0</v>
      </c>
      <c r="AP9" s="56" t="s">
        <v>320</v>
      </c>
      <c r="AQ9" s="10" t="s">
        <v>377</v>
      </c>
      <c r="AR9" s="10">
        <v>2</v>
      </c>
      <c r="AS9" s="10">
        <v>3</v>
      </c>
      <c r="AT9" s="10">
        <v>5</v>
      </c>
      <c r="AU9" s="10">
        <v>0</v>
      </c>
      <c r="AV9" s="10">
        <v>0</v>
      </c>
      <c r="AW9" s="10"/>
      <c r="AX9" s="10"/>
      <c r="AY9" s="10"/>
      <c r="AZ9" s="10"/>
      <c r="BA9" s="10"/>
      <c r="BB9" s="10"/>
      <c r="BC9" s="10"/>
      <c r="BD9" s="10"/>
      <c r="BE9" s="10"/>
    </row>
    <row r="10" spans="1:70" ht="63">
      <c r="A10" s="17" t="s">
        <v>26</v>
      </c>
      <c r="B10" s="46"/>
      <c r="O10" s="12"/>
      <c r="P10" s="46"/>
      <c r="Q10" s="1"/>
      <c r="R10" s="1"/>
      <c r="S10" s="1"/>
      <c r="T10" s="1"/>
      <c r="U10" s="1"/>
      <c r="V10" s="1"/>
      <c r="W10" s="1"/>
      <c r="X10" s="1"/>
      <c r="AA10" s="56" t="s">
        <v>301</v>
      </c>
      <c r="AB10" s="10" t="s">
        <v>377</v>
      </c>
      <c r="AC10" s="10"/>
      <c r="AD10" s="10"/>
      <c r="AE10" s="10"/>
      <c r="AF10" s="10"/>
      <c r="AG10" s="10">
        <v>2</v>
      </c>
      <c r="AH10" s="10">
        <v>13</v>
      </c>
      <c r="AI10" s="10">
        <v>6.5</v>
      </c>
      <c r="AJ10" s="10">
        <v>0</v>
      </c>
      <c r="AK10" s="10">
        <v>2</v>
      </c>
      <c r="AL10" s="10">
        <v>13</v>
      </c>
      <c r="AM10" s="10">
        <v>6.5</v>
      </c>
      <c r="AN10" s="10">
        <v>0</v>
      </c>
      <c r="AP10" s="56" t="s">
        <v>306</v>
      </c>
      <c r="AQ10" s="10" t="s">
        <v>377</v>
      </c>
      <c r="AR10" s="10">
        <v>0</v>
      </c>
      <c r="AS10" s="10">
        <v>4</v>
      </c>
      <c r="AT10" s="10">
        <v>4</v>
      </c>
      <c r="AU10" s="10">
        <v>1</v>
      </c>
      <c r="AV10" s="10">
        <v>0</v>
      </c>
      <c r="AW10" s="10"/>
      <c r="AX10" s="10"/>
      <c r="AY10" s="10"/>
      <c r="AZ10" s="10"/>
      <c r="BA10" s="10"/>
      <c r="BB10" s="10"/>
      <c r="BC10" s="10"/>
      <c r="BD10" s="10"/>
      <c r="BE10" s="10"/>
    </row>
    <row r="11" spans="1:70" ht="30">
      <c r="A11" s="10" t="s">
        <v>1</v>
      </c>
      <c r="B11" s="46" t="s">
        <v>2</v>
      </c>
      <c r="C11" t="s">
        <v>29</v>
      </c>
      <c r="D11" t="s">
        <v>6</v>
      </c>
      <c r="E11" t="s">
        <v>28</v>
      </c>
      <c r="F11" t="s">
        <v>0</v>
      </c>
      <c r="G11" t="s">
        <v>30</v>
      </c>
      <c r="H11" t="s">
        <v>32</v>
      </c>
      <c r="I11" t="s">
        <v>31</v>
      </c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56" t="s">
        <v>296</v>
      </c>
      <c r="AB11" s="10" t="s">
        <v>377</v>
      </c>
      <c r="AC11" s="10"/>
      <c r="AD11" s="10"/>
      <c r="AE11" s="10"/>
      <c r="AF11" s="10"/>
      <c r="AG11" s="10">
        <v>1</v>
      </c>
      <c r="AH11" s="10">
        <v>6</v>
      </c>
      <c r="AI11" s="10">
        <v>6</v>
      </c>
      <c r="AJ11" s="10">
        <v>0</v>
      </c>
      <c r="AK11" s="10">
        <v>1</v>
      </c>
      <c r="AL11" s="10">
        <v>6</v>
      </c>
      <c r="AM11" s="10">
        <v>6</v>
      </c>
      <c r="AN11" s="10">
        <v>0</v>
      </c>
      <c r="AP11" s="56" t="s">
        <v>309</v>
      </c>
      <c r="AQ11" s="10" t="s">
        <v>377</v>
      </c>
      <c r="AR11" s="10">
        <v>2</v>
      </c>
      <c r="AS11" s="10">
        <v>1</v>
      </c>
      <c r="AT11" s="10">
        <v>3</v>
      </c>
      <c r="AU11" s="10">
        <v>0</v>
      </c>
      <c r="AV11" s="10">
        <v>0</v>
      </c>
      <c r="AW11" s="10"/>
      <c r="AX11" s="10"/>
      <c r="AY11" s="10"/>
      <c r="AZ11" s="10"/>
      <c r="BA11" s="10"/>
      <c r="BB11" s="10"/>
      <c r="BC11" s="10"/>
      <c r="BD11" s="10"/>
      <c r="BE11" s="10"/>
    </row>
    <row r="12" spans="1:70" ht="30">
      <c r="A12" s="1" t="s">
        <v>90</v>
      </c>
      <c r="B12" s="46" t="s">
        <v>284</v>
      </c>
      <c r="C12" t="e">
        <f t="shared" ref="C12:C17" si="3">VLOOKUP(B12,$AA$4:$AN$36,3,FALSE)</f>
        <v>#N/A</v>
      </c>
      <c r="D12" t="e">
        <f t="shared" ref="D12:D17" si="4">VLOOKUP(B12,$AA$4:$AN$36,4,FALSE)</f>
        <v>#N/A</v>
      </c>
      <c r="E12" t="e">
        <f t="shared" ref="E12:E17" si="5">VLOOKUP(B12,$AA$4:$AN$36,5,FALSE)</f>
        <v>#N/A</v>
      </c>
      <c r="F12" t="e">
        <f t="shared" ref="F12:F17" si="6">VLOOKUP(B12,$AA$4:$AN$36,6,FALSE)</f>
        <v>#N/A</v>
      </c>
      <c r="G12" t="e">
        <f t="shared" ref="G12:G17" si="7">VLOOKUP(B12,$AA$4:$AN$36,7,FALSE)</f>
        <v>#N/A</v>
      </c>
      <c r="H12" t="e">
        <f t="shared" ref="H12:H17" si="8">VLOOKUP(B12,$AA$4:$AN$36,8,FALSE)</f>
        <v>#N/A</v>
      </c>
      <c r="I12" t="e">
        <f t="shared" ref="I12:I17" si="9">VLOOKUP(B12,$AA$4:$AN$36,10,FALSE)</f>
        <v>#N/A</v>
      </c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56" t="s">
        <v>298</v>
      </c>
      <c r="AB12" s="10" t="s">
        <v>377</v>
      </c>
      <c r="AC12" s="10"/>
      <c r="AD12" s="10"/>
      <c r="AE12" s="10"/>
      <c r="AF12" s="10"/>
      <c r="AG12" s="10">
        <v>1</v>
      </c>
      <c r="AH12" s="10">
        <v>2</v>
      </c>
      <c r="AI12" s="10">
        <v>2</v>
      </c>
      <c r="AJ12" s="10">
        <v>0</v>
      </c>
      <c r="AK12" s="10">
        <v>1</v>
      </c>
      <c r="AL12" s="10">
        <v>2</v>
      </c>
      <c r="AM12" s="10">
        <v>2</v>
      </c>
      <c r="AN12" s="10">
        <v>0</v>
      </c>
      <c r="AP12" s="56" t="s">
        <v>312</v>
      </c>
      <c r="AQ12" s="10" t="s">
        <v>377</v>
      </c>
      <c r="AR12" s="10">
        <v>0</v>
      </c>
      <c r="AS12" s="10">
        <v>3</v>
      </c>
      <c r="AT12" s="10">
        <v>3</v>
      </c>
      <c r="AU12" s="10">
        <v>0</v>
      </c>
      <c r="AV12" s="10">
        <v>0</v>
      </c>
      <c r="AW12" s="10"/>
      <c r="AX12" s="10"/>
      <c r="AY12" s="10"/>
      <c r="AZ12" s="10"/>
      <c r="BA12" s="10"/>
      <c r="BB12" s="10"/>
      <c r="BC12" s="10"/>
      <c r="BD12" s="10"/>
      <c r="BE12" s="10"/>
    </row>
    <row r="13" spans="1:70" ht="30">
      <c r="A13" s="1" t="s">
        <v>90</v>
      </c>
      <c r="B13" s="46" t="s">
        <v>285</v>
      </c>
      <c r="C13" t="e">
        <f t="shared" si="3"/>
        <v>#N/A</v>
      </c>
      <c r="D13" t="e">
        <f t="shared" si="4"/>
        <v>#N/A</v>
      </c>
      <c r="E13" t="e">
        <f t="shared" si="5"/>
        <v>#N/A</v>
      </c>
      <c r="F13" t="e">
        <f t="shared" si="6"/>
        <v>#N/A</v>
      </c>
      <c r="G13" t="e">
        <f t="shared" si="7"/>
        <v>#N/A</v>
      </c>
      <c r="H13" t="e">
        <f t="shared" si="8"/>
        <v>#N/A</v>
      </c>
      <c r="I13" t="e">
        <f t="shared" si="9"/>
        <v>#N/A</v>
      </c>
      <c r="O13" s="46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56" t="s">
        <v>393</v>
      </c>
      <c r="AB13" s="10" t="s">
        <v>377</v>
      </c>
      <c r="AC13" s="10"/>
      <c r="AD13" s="10"/>
      <c r="AE13" s="10"/>
      <c r="AF13" s="10"/>
      <c r="AG13" s="10">
        <v>1</v>
      </c>
      <c r="AH13" s="10">
        <v>1</v>
      </c>
      <c r="AI13" s="10">
        <v>1</v>
      </c>
      <c r="AJ13" s="10">
        <v>0</v>
      </c>
      <c r="AK13" s="10">
        <v>1</v>
      </c>
      <c r="AL13" s="10">
        <v>1</v>
      </c>
      <c r="AM13" s="10">
        <v>1</v>
      </c>
      <c r="AN13" s="10">
        <v>0</v>
      </c>
      <c r="AP13" s="56" t="s">
        <v>318</v>
      </c>
      <c r="AQ13" s="10" t="s">
        <v>377</v>
      </c>
      <c r="AR13" s="10">
        <v>2</v>
      </c>
      <c r="AS13" s="10">
        <v>1</v>
      </c>
      <c r="AT13" s="10">
        <v>3</v>
      </c>
      <c r="AU13" s="10">
        <v>0</v>
      </c>
      <c r="AV13" s="10">
        <v>0</v>
      </c>
      <c r="AW13" s="10"/>
      <c r="AX13" s="10"/>
      <c r="AY13" s="10"/>
      <c r="AZ13" s="10"/>
      <c r="BA13" s="10"/>
      <c r="BB13" s="10"/>
      <c r="BC13" s="10"/>
      <c r="BD13" s="10"/>
      <c r="BE13" s="10"/>
    </row>
    <row r="14" spans="1:70" ht="30">
      <c r="A14" s="1" t="s">
        <v>90</v>
      </c>
      <c r="B14" s="46" t="s">
        <v>286</v>
      </c>
      <c r="C14">
        <f t="shared" si="3"/>
        <v>1</v>
      </c>
      <c r="D14">
        <f t="shared" si="4"/>
        <v>0</v>
      </c>
      <c r="E14">
        <f t="shared" si="5"/>
        <v>0</v>
      </c>
      <c r="F14">
        <f t="shared" si="6"/>
        <v>0</v>
      </c>
      <c r="G14">
        <f t="shared" si="7"/>
        <v>0</v>
      </c>
      <c r="H14">
        <f t="shared" si="8"/>
        <v>0</v>
      </c>
      <c r="I14">
        <f t="shared" si="9"/>
        <v>0</v>
      </c>
      <c r="O14" s="46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P14" s="56" t="s">
        <v>324</v>
      </c>
      <c r="AQ14" s="10" t="s">
        <v>377</v>
      </c>
      <c r="AR14" s="10">
        <v>1</v>
      </c>
      <c r="AS14" s="10">
        <v>2</v>
      </c>
      <c r="AT14" s="10">
        <v>3</v>
      </c>
      <c r="AU14" s="10">
        <v>0</v>
      </c>
      <c r="AV14" s="10">
        <v>0</v>
      </c>
      <c r="AW14" s="10"/>
      <c r="AX14" s="10"/>
      <c r="AY14" s="10"/>
      <c r="AZ14" s="10"/>
      <c r="BA14" s="10"/>
      <c r="BB14" s="10"/>
      <c r="BC14" s="10"/>
      <c r="BD14" s="10"/>
      <c r="BE14" s="10"/>
    </row>
    <row r="15" spans="1:70" ht="45">
      <c r="A15" s="1" t="s">
        <v>90</v>
      </c>
      <c r="B15" s="46" t="s">
        <v>287</v>
      </c>
      <c r="C15">
        <f t="shared" si="3"/>
        <v>16</v>
      </c>
      <c r="D15">
        <f t="shared" si="4"/>
        <v>58</v>
      </c>
      <c r="E15">
        <f t="shared" si="5"/>
        <v>3.6</v>
      </c>
      <c r="F15">
        <f t="shared" si="6"/>
        <v>0</v>
      </c>
      <c r="G15">
        <f t="shared" si="7"/>
        <v>1</v>
      </c>
      <c r="H15">
        <f t="shared" si="8"/>
        <v>12</v>
      </c>
      <c r="I15">
        <f t="shared" si="9"/>
        <v>0</v>
      </c>
      <c r="O15" s="46"/>
      <c r="P15" s="1"/>
      <c r="Q15" s="1"/>
      <c r="R15" s="1"/>
      <c r="S15" s="1"/>
      <c r="T15" s="1"/>
      <c r="U15" s="10"/>
      <c r="V15" s="10"/>
      <c r="W15" s="10"/>
      <c r="X15" s="10"/>
      <c r="Y15" s="1"/>
      <c r="Z15" s="1"/>
      <c r="AA15" s="1"/>
      <c r="AB15" s="1"/>
      <c r="AP15" s="56" t="s">
        <v>340</v>
      </c>
      <c r="AQ15" s="10" t="s">
        <v>377</v>
      </c>
      <c r="AR15" s="10">
        <v>2</v>
      </c>
      <c r="AS15" s="10">
        <v>1</v>
      </c>
      <c r="AT15" s="10">
        <v>3</v>
      </c>
      <c r="AU15" s="10">
        <v>0</v>
      </c>
      <c r="AV15" s="10">
        <v>0</v>
      </c>
      <c r="AW15" s="10"/>
      <c r="AX15" s="10"/>
      <c r="AY15" s="10"/>
      <c r="AZ15" s="10"/>
      <c r="BA15" s="10"/>
      <c r="BB15" s="10"/>
      <c r="BC15" s="10"/>
      <c r="BD15" s="10"/>
      <c r="BE15" s="10"/>
    </row>
    <row r="16" spans="1:70" ht="30">
      <c r="A16" s="1" t="s">
        <v>90</v>
      </c>
      <c r="B16" s="46" t="s">
        <v>288</v>
      </c>
      <c r="C16" t="e">
        <f t="shared" si="3"/>
        <v>#N/A</v>
      </c>
      <c r="D16" t="e">
        <f t="shared" si="4"/>
        <v>#N/A</v>
      </c>
      <c r="E16" t="e">
        <f t="shared" si="5"/>
        <v>#N/A</v>
      </c>
      <c r="F16" t="e">
        <f t="shared" si="6"/>
        <v>#N/A</v>
      </c>
      <c r="G16" t="e">
        <f t="shared" si="7"/>
        <v>#N/A</v>
      </c>
      <c r="H16" t="e">
        <f t="shared" si="8"/>
        <v>#N/A</v>
      </c>
      <c r="I16" t="e">
        <f t="shared" si="9"/>
        <v>#N/A</v>
      </c>
      <c r="O16" s="46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P16" s="56" t="s">
        <v>319</v>
      </c>
      <c r="AQ16" s="10" t="s">
        <v>377</v>
      </c>
      <c r="AR16" s="10">
        <v>1</v>
      </c>
      <c r="AS16" s="10">
        <v>1</v>
      </c>
      <c r="AT16" s="10">
        <v>2</v>
      </c>
      <c r="AU16" s="10">
        <v>0</v>
      </c>
      <c r="AV16" s="10">
        <v>0</v>
      </c>
      <c r="AW16" s="10"/>
      <c r="AX16" s="10"/>
      <c r="AY16" s="10"/>
      <c r="AZ16" s="10"/>
      <c r="BA16" s="10"/>
      <c r="BB16" s="10"/>
      <c r="BC16" s="10"/>
      <c r="BD16" s="10"/>
      <c r="BE16" s="10"/>
    </row>
    <row r="17" spans="1:57" ht="30">
      <c r="A17" s="1" t="s">
        <v>90</v>
      </c>
      <c r="B17" s="46" t="s">
        <v>289</v>
      </c>
      <c r="C17">
        <f t="shared" si="3"/>
        <v>1</v>
      </c>
      <c r="D17">
        <f t="shared" si="4"/>
        <v>39</v>
      </c>
      <c r="E17">
        <f t="shared" si="5"/>
        <v>39</v>
      </c>
      <c r="F17">
        <f t="shared" si="6"/>
        <v>0</v>
      </c>
      <c r="G17">
        <f t="shared" si="7"/>
        <v>1</v>
      </c>
      <c r="H17">
        <f t="shared" si="8"/>
        <v>4</v>
      </c>
      <c r="I17">
        <f t="shared" si="9"/>
        <v>0</v>
      </c>
      <c r="O17" s="46"/>
      <c r="P17" s="1"/>
      <c r="Q17" s="1"/>
      <c r="R17" s="1"/>
      <c r="S17" s="1"/>
      <c r="T17" s="1"/>
      <c r="U17" s="10"/>
      <c r="V17" s="10"/>
      <c r="W17" s="10"/>
      <c r="X17" s="10"/>
      <c r="Y17" s="1"/>
      <c r="Z17" s="1"/>
      <c r="AA17" s="1"/>
      <c r="AB17" s="1"/>
      <c r="AP17" s="56" t="s">
        <v>330</v>
      </c>
      <c r="AQ17" s="10" t="s">
        <v>377</v>
      </c>
      <c r="AR17" s="10">
        <v>2</v>
      </c>
      <c r="AS17" s="10">
        <v>0</v>
      </c>
      <c r="AT17" s="10">
        <v>2</v>
      </c>
      <c r="AU17" s="10">
        <v>0</v>
      </c>
      <c r="AV17" s="10">
        <v>0</v>
      </c>
      <c r="AW17" s="10"/>
      <c r="AX17" s="10"/>
      <c r="AY17" s="10"/>
      <c r="AZ17" s="10"/>
      <c r="BA17" s="10">
        <v>1</v>
      </c>
      <c r="BB17" s="10"/>
      <c r="BC17" s="10"/>
      <c r="BD17" s="10"/>
      <c r="BE17" s="10"/>
    </row>
    <row r="18" spans="1:57" ht="30">
      <c r="A18" s="1"/>
      <c r="B18" s="46"/>
      <c r="O18" s="46"/>
      <c r="P18" s="1"/>
      <c r="Q18" s="10"/>
      <c r="R18" s="10"/>
      <c r="S18" s="10"/>
      <c r="T18" s="10"/>
      <c r="U18" s="1"/>
      <c r="V18" s="1"/>
      <c r="W18" s="1"/>
      <c r="X18" s="1"/>
      <c r="Y18" s="1"/>
      <c r="Z18" s="1"/>
      <c r="AA18" s="1"/>
      <c r="AB18" s="1"/>
      <c r="AP18" s="56" t="s">
        <v>334</v>
      </c>
      <c r="AQ18" s="10" t="s">
        <v>377</v>
      </c>
      <c r="AR18" s="10">
        <v>0</v>
      </c>
      <c r="AS18" s="10">
        <v>2</v>
      </c>
      <c r="AT18" s="10">
        <v>2</v>
      </c>
      <c r="AU18" s="10">
        <v>0</v>
      </c>
      <c r="AV18" s="10">
        <v>0</v>
      </c>
      <c r="AW18" s="10"/>
      <c r="AX18" s="10"/>
      <c r="AY18" s="10"/>
      <c r="AZ18" s="10"/>
      <c r="BA18" s="10"/>
      <c r="BB18" s="10"/>
      <c r="BC18" s="10"/>
      <c r="BD18" s="10"/>
      <c r="BE18" s="10"/>
    </row>
    <row r="19" spans="1:57" ht="30">
      <c r="A19" s="1"/>
      <c r="B19" s="46"/>
      <c r="O19" s="46"/>
      <c r="P19" s="1"/>
      <c r="Q19" s="10"/>
      <c r="R19" s="10"/>
      <c r="S19" s="10"/>
      <c r="T19" s="10"/>
      <c r="U19" s="1"/>
      <c r="V19" s="1"/>
      <c r="W19" s="1"/>
      <c r="X19" s="1"/>
      <c r="Y19" s="1"/>
      <c r="Z19" s="1"/>
      <c r="AA19" s="1"/>
      <c r="AB19" s="1"/>
      <c r="AP19" s="56" t="s">
        <v>347</v>
      </c>
      <c r="AQ19" s="10" t="s">
        <v>377</v>
      </c>
      <c r="AR19" s="10">
        <v>1</v>
      </c>
      <c r="AS19" s="10">
        <v>1</v>
      </c>
      <c r="AT19" s="10">
        <v>2</v>
      </c>
      <c r="AU19" s="10">
        <v>0</v>
      </c>
      <c r="AV19" s="10">
        <v>0</v>
      </c>
      <c r="AW19" s="10"/>
      <c r="AX19" s="10"/>
      <c r="AY19" s="10"/>
      <c r="AZ19" s="10"/>
      <c r="BA19" s="10"/>
      <c r="BB19" s="10"/>
      <c r="BC19" s="10"/>
      <c r="BD19" s="10"/>
      <c r="BE19" s="10"/>
    </row>
    <row r="20" spans="1:57" ht="30">
      <c r="A20" s="1"/>
      <c r="B20" s="46"/>
      <c r="O20" s="46"/>
      <c r="P20" s="1"/>
      <c r="Q20" s="10"/>
      <c r="R20" s="10"/>
      <c r="S20" s="10"/>
      <c r="T20" s="10"/>
      <c r="U20" s="1"/>
      <c r="V20" s="1"/>
      <c r="W20" s="1"/>
      <c r="X20" s="1"/>
      <c r="Y20" s="1"/>
      <c r="Z20" s="1"/>
      <c r="AA20" s="1"/>
      <c r="AB20" s="1"/>
      <c r="AP20" s="56" t="s">
        <v>313</v>
      </c>
      <c r="AQ20" s="10" t="s">
        <v>377</v>
      </c>
      <c r="AR20" s="10">
        <v>0</v>
      </c>
      <c r="AS20" s="10">
        <v>1</v>
      </c>
      <c r="AT20" s="10">
        <v>1</v>
      </c>
      <c r="AU20" s="10">
        <v>0</v>
      </c>
      <c r="AV20" s="10">
        <v>0</v>
      </c>
      <c r="AW20" s="10"/>
      <c r="AX20" s="10"/>
      <c r="AY20" s="10"/>
      <c r="AZ20" s="10"/>
      <c r="BA20" s="10"/>
      <c r="BB20" s="10"/>
      <c r="BC20" s="10"/>
      <c r="BD20" s="10"/>
      <c r="BE20" s="10"/>
    </row>
    <row r="21" spans="1:57" ht="30">
      <c r="A21" s="1"/>
      <c r="B21" s="46"/>
      <c r="O21" s="46"/>
      <c r="P21" s="1"/>
      <c r="Q21" s="10"/>
      <c r="R21" s="10"/>
      <c r="S21" s="10"/>
      <c r="T21" s="10"/>
      <c r="U21" s="1"/>
      <c r="V21" s="1"/>
      <c r="W21" s="1"/>
      <c r="X21" s="1"/>
      <c r="Y21" s="1"/>
      <c r="Z21" s="1"/>
      <c r="AA21" s="1"/>
      <c r="AB21" s="1"/>
      <c r="AP21" s="56" t="s">
        <v>314</v>
      </c>
      <c r="AQ21" s="10" t="s">
        <v>377</v>
      </c>
      <c r="AR21" s="10">
        <v>0</v>
      </c>
      <c r="AS21" s="10">
        <v>1</v>
      </c>
      <c r="AT21" s="10">
        <v>1</v>
      </c>
      <c r="AU21" s="10">
        <v>0</v>
      </c>
      <c r="AV21" s="10">
        <v>0</v>
      </c>
      <c r="AW21" s="10"/>
      <c r="AX21" s="10"/>
      <c r="AY21" s="10"/>
      <c r="AZ21" s="10"/>
      <c r="BA21" s="10"/>
      <c r="BB21" s="10"/>
      <c r="BC21" s="10"/>
      <c r="BD21" s="10"/>
      <c r="BE21" s="10"/>
    </row>
    <row r="22" spans="1:57" ht="52.5">
      <c r="A22" s="16" t="s">
        <v>27</v>
      </c>
      <c r="B22" s="46"/>
      <c r="AP22" s="56" t="s">
        <v>341</v>
      </c>
      <c r="AQ22" s="10" t="s">
        <v>377</v>
      </c>
      <c r="AR22" s="10">
        <v>0</v>
      </c>
      <c r="AS22" s="10">
        <v>1</v>
      </c>
      <c r="AT22" s="10">
        <v>1</v>
      </c>
      <c r="AU22" s="10">
        <v>0.5</v>
      </c>
      <c r="AV22" s="10">
        <v>0</v>
      </c>
      <c r="AW22" s="10"/>
      <c r="AX22" s="10"/>
      <c r="AY22" s="10"/>
      <c r="AZ22" s="10"/>
      <c r="BA22" s="10"/>
      <c r="BB22" s="10"/>
      <c r="BC22" s="10"/>
      <c r="BD22" s="10"/>
      <c r="BE22" s="10"/>
    </row>
    <row r="23" spans="1:57" ht="30">
      <c r="A23" s="1" t="s">
        <v>1</v>
      </c>
      <c r="B23" s="46" t="s">
        <v>2</v>
      </c>
      <c r="C23" t="s">
        <v>30</v>
      </c>
      <c r="D23" t="s">
        <v>6</v>
      </c>
      <c r="E23" t="s">
        <v>28</v>
      </c>
      <c r="F23" t="s">
        <v>0</v>
      </c>
      <c r="AP23" s="56" t="s">
        <v>283</v>
      </c>
      <c r="AQ23" s="10" t="s">
        <v>377</v>
      </c>
      <c r="AR23" s="10">
        <v>1</v>
      </c>
      <c r="AS23" s="10">
        <v>0</v>
      </c>
      <c r="AT23" s="10">
        <v>1</v>
      </c>
      <c r="AU23" s="10">
        <v>0</v>
      </c>
      <c r="AV23" s="10">
        <v>0</v>
      </c>
      <c r="AW23" s="10"/>
      <c r="AX23" s="10"/>
      <c r="AY23" s="10"/>
      <c r="AZ23" s="10"/>
      <c r="BA23" s="10"/>
      <c r="BB23" s="10"/>
      <c r="BC23" s="10"/>
      <c r="BD23" s="10"/>
      <c r="BE23" s="10"/>
    </row>
    <row r="24" spans="1:57" ht="25.5">
      <c r="A24" s="1" t="s">
        <v>84</v>
      </c>
      <c r="B24" s="46" t="s">
        <v>290</v>
      </c>
      <c r="C24" t="e">
        <f t="shared" ref="C24:C40" si="10">VLOOKUP(B24,$AA$4:$AN$36,7,FALSE)</f>
        <v>#N/A</v>
      </c>
      <c r="D24" t="e">
        <f t="shared" ref="D24:D40" si="11">VLOOKUP(B24,$AA$4:$AN$36,8,FALSE)</f>
        <v>#N/A</v>
      </c>
      <c r="E24" t="e">
        <f t="shared" ref="E24:E40" si="12">VLOOKUP(B24,$AA$4:$AN$36,9,FALSE)</f>
        <v>#N/A</v>
      </c>
      <c r="F24" t="e">
        <f t="shared" ref="F24:F40" si="13">VLOOKUP(B24,$AA$4:$AN$36,10,FALSE)</f>
        <v>#N/A</v>
      </c>
      <c r="AP24" s="46"/>
      <c r="AQ24" s="1"/>
      <c r="AR24" s="1"/>
      <c r="AS24" s="1"/>
      <c r="AT24" s="1"/>
      <c r="AU24" s="1"/>
      <c r="AV24" s="1"/>
      <c r="AW24" s="10"/>
      <c r="AX24" s="10"/>
      <c r="AY24" s="10"/>
      <c r="AZ24" s="10"/>
      <c r="BA24" s="10"/>
      <c r="BB24" s="10"/>
      <c r="BC24" s="10"/>
      <c r="BD24" s="10"/>
      <c r="BE24" s="10"/>
    </row>
    <row r="25" spans="1:57" ht="25.5">
      <c r="A25" s="1" t="s">
        <v>84</v>
      </c>
      <c r="B25" s="46" t="s">
        <v>291</v>
      </c>
      <c r="C25" t="e">
        <f t="shared" si="10"/>
        <v>#N/A</v>
      </c>
      <c r="D25" t="e">
        <f t="shared" si="11"/>
        <v>#N/A</v>
      </c>
      <c r="E25" t="e">
        <f t="shared" si="12"/>
        <v>#N/A</v>
      </c>
      <c r="F25" t="e">
        <f t="shared" si="13"/>
        <v>#N/A</v>
      </c>
      <c r="AP25" s="46"/>
      <c r="AQ25" s="1"/>
      <c r="AR25" s="1"/>
      <c r="AS25" s="1"/>
      <c r="AT25" s="1"/>
      <c r="AU25" s="1"/>
      <c r="AV25" s="1"/>
      <c r="AW25" s="10"/>
      <c r="AX25" s="10"/>
      <c r="AY25" s="10"/>
      <c r="AZ25" s="10"/>
      <c r="BA25" s="10"/>
      <c r="BB25" s="10"/>
      <c r="BC25" s="10"/>
      <c r="BD25" s="10"/>
      <c r="BE25" s="10"/>
    </row>
    <row r="26" spans="1:57" ht="25.5">
      <c r="A26" s="1" t="s">
        <v>84</v>
      </c>
      <c r="B26" s="46" t="s">
        <v>292</v>
      </c>
      <c r="C26">
        <f t="shared" si="10"/>
        <v>3</v>
      </c>
      <c r="D26">
        <f t="shared" si="11"/>
        <v>28</v>
      </c>
      <c r="E26">
        <f t="shared" si="12"/>
        <v>9.3000000000000007</v>
      </c>
      <c r="F26">
        <f t="shared" si="13"/>
        <v>0</v>
      </c>
      <c r="AP26" s="46"/>
      <c r="AQ26" s="1"/>
      <c r="AR26" s="1"/>
      <c r="AS26" s="1"/>
      <c r="AT26" s="1"/>
      <c r="AU26" s="1"/>
      <c r="AV26" s="1"/>
      <c r="AW26" s="10"/>
      <c r="AX26" s="10"/>
      <c r="AY26" s="10"/>
      <c r="AZ26" s="10"/>
      <c r="BA26" s="10"/>
      <c r="BB26" s="10"/>
      <c r="BC26" s="10"/>
      <c r="BD26" s="10"/>
      <c r="BE26" s="10"/>
    </row>
    <row r="27" spans="1:57" ht="25.5">
      <c r="A27" s="1" t="s">
        <v>84</v>
      </c>
      <c r="B27" s="46" t="s">
        <v>293</v>
      </c>
      <c r="C27" t="e">
        <f t="shared" si="10"/>
        <v>#N/A</v>
      </c>
      <c r="D27" t="e">
        <f t="shared" si="11"/>
        <v>#N/A</v>
      </c>
      <c r="E27" t="e">
        <f t="shared" si="12"/>
        <v>#N/A</v>
      </c>
      <c r="F27" t="e">
        <f t="shared" si="13"/>
        <v>#N/A</v>
      </c>
    </row>
    <row r="28" spans="1:57">
      <c r="A28" s="1" t="s">
        <v>84</v>
      </c>
      <c r="B28" s="46" t="s">
        <v>294</v>
      </c>
      <c r="C28" t="e">
        <f t="shared" si="10"/>
        <v>#N/A</v>
      </c>
      <c r="D28" t="e">
        <f t="shared" si="11"/>
        <v>#N/A</v>
      </c>
      <c r="E28" t="e">
        <f t="shared" si="12"/>
        <v>#N/A</v>
      </c>
      <c r="F28" t="e">
        <f t="shared" si="13"/>
        <v>#N/A</v>
      </c>
    </row>
    <row r="29" spans="1:57" ht="25.5">
      <c r="A29" s="1" t="s">
        <v>84</v>
      </c>
      <c r="B29" s="46" t="s">
        <v>295</v>
      </c>
      <c r="C29" t="e">
        <f t="shared" si="10"/>
        <v>#N/A</v>
      </c>
      <c r="D29" t="e">
        <f t="shared" si="11"/>
        <v>#N/A</v>
      </c>
      <c r="E29" t="e">
        <f t="shared" si="12"/>
        <v>#N/A</v>
      </c>
      <c r="F29" t="e">
        <f t="shared" si="13"/>
        <v>#N/A</v>
      </c>
    </row>
    <row r="30" spans="1:57">
      <c r="A30" s="1" t="s">
        <v>84</v>
      </c>
      <c r="B30" s="46" t="s">
        <v>296</v>
      </c>
      <c r="C30">
        <f t="shared" si="10"/>
        <v>1</v>
      </c>
      <c r="D30">
        <f t="shared" si="11"/>
        <v>6</v>
      </c>
      <c r="E30">
        <f t="shared" si="12"/>
        <v>6</v>
      </c>
      <c r="F30">
        <f t="shared" si="13"/>
        <v>0</v>
      </c>
    </row>
    <row r="31" spans="1:57" ht="25.5">
      <c r="A31" s="1" t="s">
        <v>84</v>
      </c>
      <c r="B31" s="46" t="s">
        <v>297</v>
      </c>
      <c r="C31" t="e">
        <f t="shared" si="10"/>
        <v>#N/A</v>
      </c>
      <c r="D31" t="e">
        <f t="shared" si="11"/>
        <v>#N/A</v>
      </c>
      <c r="E31" t="e">
        <f t="shared" si="12"/>
        <v>#N/A</v>
      </c>
      <c r="F31" t="e">
        <f t="shared" si="13"/>
        <v>#N/A</v>
      </c>
    </row>
    <row r="32" spans="1:57" ht="25.5">
      <c r="A32" s="1" t="s">
        <v>84</v>
      </c>
      <c r="B32" s="46" t="s">
        <v>298</v>
      </c>
      <c r="C32">
        <f t="shared" si="10"/>
        <v>1</v>
      </c>
      <c r="D32">
        <f t="shared" si="11"/>
        <v>2</v>
      </c>
      <c r="E32">
        <f t="shared" si="12"/>
        <v>2</v>
      </c>
      <c r="F32">
        <f t="shared" si="13"/>
        <v>0</v>
      </c>
    </row>
    <row r="33" spans="1:6" ht="25.5">
      <c r="A33" s="1" t="s">
        <v>84</v>
      </c>
      <c r="B33" s="46" t="s">
        <v>299</v>
      </c>
      <c r="C33" t="e">
        <f t="shared" si="10"/>
        <v>#N/A</v>
      </c>
      <c r="D33" t="e">
        <f t="shared" si="11"/>
        <v>#N/A</v>
      </c>
      <c r="E33" t="e">
        <f t="shared" si="12"/>
        <v>#N/A</v>
      </c>
      <c r="F33" t="e">
        <f t="shared" si="13"/>
        <v>#N/A</v>
      </c>
    </row>
    <row r="34" spans="1:6" ht="25.5">
      <c r="A34" s="1" t="s">
        <v>84</v>
      </c>
      <c r="B34" s="46" t="s">
        <v>300</v>
      </c>
      <c r="C34">
        <f t="shared" si="10"/>
        <v>7</v>
      </c>
      <c r="D34">
        <f t="shared" si="11"/>
        <v>124</v>
      </c>
      <c r="E34">
        <f t="shared" si="12"/>
        <v>17.7</v>
      </c>
      <c r="F34">
        <f t="shared" si="13"/>
        <v>1</v>
      </c>
    </row>
    <row r="35" spans="1:6" ht="25.5">
      <c r="A35" s="1" t="s">
        <v>84</v>
      </c>
      <c r="B35" s="46" t="s">
        <v>301</v>
      </c>
      <c r="C35">
        <f t="shared" si="10"/>
        <v>2</v>
      </c>
      <c r="D35">
        <f t="shared" si="11"/>
        <v>13</v>
      </c>
      <c r="E35">
        <f t="shared" si="12"/>
        <v>6.5</v>
      </c>
      <c r="F35">
        <f t="shared" si="13"/>
        <v>0</v>
      </c>
    </row>
    <row r="36" spans="1:6" ht="25.5">
      <c r="A36" s="1" t="s">
        <v>84</v>
      </c>
      <c r="B36" s="46" t="s">
        <v>302</v>
      </c>
      <c r="C36" t="e">
        <f t="shared" si="10"/>
        <v>#N/A</v>
      </c>
      <c r="D36" t="e">
        <f t="shared" si="11"/>
        <v>#N/A</v>
      </c>
      <c r="E36" t="e">
        <f t="shared" si="12"/>
        <v>#N/A</v>
      </c>
      <c r="F36" t="e">
        <f t="shared" si="13"/>
        <v>#N/A</v>
      </c>
    </row>
    <row r="37" spans="1:6" ht="25.5">
      <c r="A37" s="1" t="s">
        <v>77</v>
      </c>
      <c r="B37" s="46" t="s">
        <v>354</v>
      </c>
      <c r="C37" t="e">
        <f t="shared" si="10"/>
        <v>#N/A</v>
      </c>
      <c r="D37" t="e">
        <f t="shared" si="11"/>
        <v>#N/A</v>
      </c>
      <c r="E37" t="e">
        <f t="shared" si="12"/>
        <v>#N/A</v>
      </c>
      <c r="F37" t="e">
        <f t="shared" si="13"/>
        <v>#N/A</v>
      </c>
    </row>
    <row r="38" spans="1:6" ht="25.5">
      <c r="A38" s="1" t="s">
        <v>77</v>
      </c>
      <c r="B38" s="46" t="s">
        <v>356</v>
      </c>
      <c r="C38" t="e">
        <f t="shared" si="10"/>
        <v>#N/A</v>
      </c>
      <c r="D38" t="e">
        <f t="shared" si="11"/>
        <v>#N/A</v>
      </c>
      <c r="E38" t="e">
        <f t="shared" si="12"/>
        <v>#N/A</v>
      </c>
      <c r="F38" t="e">
        <f t="shared" si="13"/>
        <v>#N/A</v>
      </c>
    </row>
    <row r="39" spans="1:6" ht="25.5">
      <c r="A39" s="1" t="s">
        <v>77</v>
      </c>
      <c r="B39" s="46" t="s">
        <v>357</v>
      </c>
      <c r="C39" t="e">
        <f t="shared" si="10"/>
        <v>#N/A</v>
      </c>
      <c r="D39" t="e">
        <f t="shared" si="11"/>
        <v>#N/A</v>
      </c>
      <c r="E39" t="e">
        <f t="shared" si="12"/>
        <v>#N/A</v>
      </c>
      <c r="F39" t="e">
        <f t="shared" si="13"/>
        <v>#N/A</v>
      </c>
    </row>
    <row r="40" spans="1:6" ht="25.5">
      <c r="A40" s="1" t="s">
        <v>77</v>
      </c>
      <c r="B40" s="46" t="s">
        <v>358</v>
      </c>
      <c r="C40" t="e">
        <f t="shared" si="10"/>
        <v>#N/A</v>
      </c>
      <c r="D40" t="e">
        <f t="shared" si="11"/>
        <v>#N/A</v>
      </c>
      <c r="E40" t="e">
        <f t="shared" si="12"/>
        <v>#N/A</v>
      </c>
      <c r="F40" t="e">
        <f t="shared" si="13"/>
        <v>#N/A</v>
      </c>
    </row>
    <row r="41" spans="1:6">
      <c r="A41" s="1"/>
      <c r="B41" s="46"/>
    </row>
    <row r="42" spans="1:6">
      <c r="A42" s="1"/>
      <c r="B42" s="46"/>
    </row>
    <row r="43" spans="1:6">
      <c r="A43" s="1"/>
      <c r="B43" s="46"/>
    </row>
    <row r="44" spans="1:6">
      <c r="A44" s="1"/>
      <c r="B44" s="46"/>
    </row>
    <row r="45" spans="1:6">
      <c r="A45" s="1"/>
      <c r="B45" s="46"/>
    </row>
    <row r="46" spans="1:6">
      <c r="A46" s="1"/>
      <c r="B46" s="46"/>
    </row>
    <row r="47" spans="1:6">
      <c r="A47" s="1"/>
      <c r="B47" s="46"/>
    </row>
    <row r="48" spans="1:6">
      <c r="A48" s="1"/>
      <c r="B48" s="46"/>
    </row>
    <row r="49" spans="1:13">
      <c r="A49" s="1"/>
      <c r="B49" s="46"/>
    </row>
    <row r="50" spans="1:13">
      <c r="A50" s="1"/>
      <c r="B50" s="46"/>
    </row>
    <row r="51" spans="1:13" ht="46.5">
      <c r="A51" s="15" t="s">
        <v>47</v>
      </c>
      <c r="B51" s="46"/>
    </row>
    <row r="52" spans="1:13">
      <c r="A52" s="1" t="s">
        <v>1</v>
      </c>
      <c r="B52" s="46" t="s">
        <v>2</v>
      </c>
      <c r="C52" t="s">
        <v>36</v>
      </c>
      <c r="D52" t="s">
        <v>37</v>
      </c>
      <c r="E52" t="s">
        <v>38</v>
      </c>
      <c r="F52" t="s">
        <v>51</v>
      </c>
      <c r="G52" t="s">
        <v>52</v>
      </c>
      <c r="H52" t="s">
        <v>8</v>
      </c>
      <c r="I52" t="s">
        <v>54</v>
      </c>
      <c r="J52" t="s">
        <v>55</v>
      </c>
      <c r="K52" t="s">
        <v>15</v>
      </c>
      <c r="L52" t="s">
        <v>39</v>
      </c>
      <c r="M52" t="s">
        <v>53</v>
      </c>
    </row>
    <row r="53" spans="1:13" ht="25.5">
      <c r="A53" s="1" t="s">
        <v>72</v>
      </c>
      <c r="B53" s="46" t="s">
        <v>303</v>
      </c>
      <c r="C53" t="e">
        <f>VLOOKUP(B53,$AP$4:$BE$256,3,FALSE)</f>
        <v>#N/A</v>
      </c>
      <c r="D53" t="e">
        <f>VLOOKUP(B53,$AP$4:$BE$256,4,FALSE)</f>
        <v>#N/A</v>
      </c>
      <c r="E53" t="e">
        <f>VLOOKUP(B53,$AP$4:$BE$256,5,FALSE)</f>
        <v>#N/A</v>
      </c>
      <c r="F53" t="e">
        <f>VLOOKUP(B53,$AP$4:$BE$256,6,FALSE)</f>
        <v>#N/A</v>
      </c>
      <c r="G53" t="e">
        <f>VLOOKUP(B53,$AP$4:$BE$256,7,FALSE)</f>
        <v>#N/A</v>
      </c>
      <c r="H53" t="e">
        <f>VLOOKUP(B53,$AP$4:$BE$256,8,FALSE)</f>
        <v>#N/A</v>
      </c>
      <c r="I53" t="e">
        <f>VLOOKUP(B53,$AP$4:$BE$256,12,FALSE)</f>
        <v>#N/A</v>
      </c>
      <c r="J53" t="e">
        <f>VLOOKUP(B53,$AP$4:$BE$256,11,FALSE)</f>
        <v>#N/A</v>
      </c>
      <c r="K53" t="e">
        <f>VLOOKUP(B53,$AP$4:$BE$526,13,FALSE)</f>
        <v>#N/A</v>
      </c>
      <c r="L53" t="e">
        <f>VLOOKUP(B53,$AP$4:$BE$256,16,FALSE)</f>
        <v>#N/A</v>
      </c>
      <c r="M53" t="e">
        <f>VLOOKUP(B53,$AP$4:$BE$256,15,FALSE)</f>
        <v>#N/A</v>
      </c>
    </row>
    <row r="54" spans="1:13" ht="25.5">
      <c r="A54" s="1" t="s">
        <v>80</v>
      </c>
      <c r="B54" s="46" t="s">
        <v>304</v>
      </c>
      <c r="C54" t="e">
        <f t="shared" ref="C54:C99" si="14">VLOOKUP(B54,$AP$4:$BE$256,3,FALSE)</f>
        <v>#N/A</v>
      </c>
      <c r="D54" t="e">
        <f t="shared" ref="D54:D99" si="15">VLOOKUP(B54,$AP$4:$BE$256,4,FALSE)</f>
        <v>#N/A</v>
      </c>
      <c r="E54" t="e">
        <f t="shared" ref="E54:E99" si="16">VLOOKUP(B54,$AP$4:$BE$256,5,FALSE)</f>
        <v>#N/A</v>
      </c>
      <c r="F54" t="e">
        <f t="shared" ref="F54:F99" si="17">VLOOKUP(B54,$AP$4:$BE$256,6,FALSE)</f>
        <v>#N/A</v>
      </c>
      <c r="G54" t="e">
        <f t="shared" ref="G54:G99" si="18">VLOOKUP(B54,$AP$4:$BE$256,7,FALSE)</f>
        <v>#N/A</v>
      </c>
      <c r="H54" t="e">
        <f t="shared" ref="H54:H99" si="19">VLOOKUP(B54,$AP$4:$BE$256,8,FALSE)</f>
        <v>#N/A</v>
      </c>
      <c r="I54" t="e">
        <f t="shared" ref="I54:I99" si="20">VLOOKUP(B54,$AP$4:$BE$256,12,FALSE)</f>
        <v>#N/A</v>
      </c>
      <c r="J54" t="e">
        <f t="shared" ref="J54:J99" si="21">VLOOKUP(B54,$AP$4:$BE$256,11,FALSE)</f>
        <v>#N/A</v>
      </c>
      <c r="K54" t="e">
        <f t="shared" ref="K54:K99" si="22">VLOOKUP(B54,$AP$4:$BE$526,13,FALSE)</f>
        <v>#N/A</v>
      </c>
      <c r="L54" t="e">
        <f t="shared" ref="L54:L99" si="23">VLOOKUP(B54,$AP$4:$BE$256,16,FALSE)</f>
        <v>#N/A</v>
      </c>
      <c r="M54" t="e">
        <f t="shared" ref="M54:M99" si="24">VLOOKUP(B54,$AP$4:$BE$256,15,FALSE)</f>
        <v>#N/A</v>
      </c>
    </row>
    <row r="55" spans="1:13" ht="25.5">
      <c r="A55" s="1" t="s">
        <v>93</v>
      </c>
      <c r="B55" s="46" t="s">
        <v>305</v>
      </c>
      <c r="C55" t="e">
        <f t="shared" si="14"/>
        <v>#N/A</v>
      </c>
      <c r="D55" t="e">
        <f t="shared" si="15"/>
        <v>#N/A</v>
      </c>
      <c r="E55" t="e">
        <f t="shared" si="16"/>
        <v>#N/A</v>
      </c>
      <c r="F55" t="e">
        <f t="shared" si="17"/>
        <v>#N/A</v>
      </c>
      <c r="G55" t="e">
        <f t="shared" si="18"/>
        <v>#N/A</v>
      </c>
      <c r="H55" t="e">
        <f t="shared" si="19"/>
        <v>#N/A</v>
      </c>
      <c r="I55" t="e">
        <f t="shared" si="20"/>
        <v>#N/A</v>
      </c>
      <c r="J55" t="e">
        <f t="shared" si="21"/>
        <v>#N/A</v>
      </c>
      <c r="K55" t="e">
        <f t="shared" si="22"/>
        <v>#N/A</v>
      </c>
      <c r="L55" t="e">
        <f t="shared" si="23"/>
        <v>#N/A</v>
      </c>
      <c r="M55" t="e">
        <f t="shared" si="24"/>
        <v>#N/A</v>
      </c>
    </row>
    <row r="56" spans="1:13">
      <c r="A56" s="1" t="s">
        <v>93</v>
      </c>
      <c r="B56" s="46" t="s">
        <v>355</v>
      </c>
      <c r="C56" t="e">
        <f t="shared" si="14"/>
        <v>#N/A</v>
      </c>
      <c r="D56" t="e">
        <f t="shared" si="15"/>
        <v>#N/A</v>
      </c>
      <c r="E56" t="e">
        <f t="shared" si="16"/>
        <v>#N/A</v>
      </c>
      <c r="F56" t="e">
        <f t="shared" si="17"/>
        <v>#N/A</v>
      </c>
      <c r="G56" t="e">
        <f t="shared" si="18"/>
        <v>#N/A</v>
      </c>
      <c r="H56" t="e">
        <f t="shared" si="19"/>
        <v>#N/A</v>
      </c>
      <c r="I56" t="e">
        <f t="shared" si="20"/>
        <v>#N/A</v>
      </c>
      <c r="J56" t="e">
        <f t="shared" si="21"/>
        <v>#N/A</v>
      </c>
      <c r="K56" t="e">
        <f t="shared" si="22"/>
        <v>#N/A</v>
      </c>
      <c r="L56" t="e">
        <f t="shared" si="23"/>
        <v>#N/A</v>
      </c>
      <c r="M56" t="e">
        <f t="shared" si="24"/>
        <v>#N/A</v>
      </c>
    </row>
    <row r="57" spans="1:13" ht="25.5">
      <c r="A57" s="1" t="s">
        <v>93</v>
      </c>
      <c r="B57" s="46" t="s">
        <v>306</v>
      </c>
      <c r="C57">
        <f t="shared" si="14"/>
        <v>0</v>
      </c>
      <c r="D57">
        <f t="shared" si="15"/>
        <v>4</v>
      </c>
      <c r="E57">
        <f t="shared" si="16"/>
        <v>4</v>
      </c>
      <c r="F57">
        <f t="shared" si="17"/>
        <v>1</v>
      </c>
      <c r="G57">
        <f t="shared" si="18"/>
        <v>0</v>
      </c>
      <c r="H57">
        <f t="shared" si="19"/>
        <v>0</v>
      </c>
      <c r="I57">
        <f t="shared" si="20"/>
        <v>0</v>
      </c>
      <c r="J57">
        <f t="shared" si="21"/>
        <v>0</v>
      </c>
      <c r="K57">
        <f t="shared" si="22"/>
        <v>0</v>
      </c>
      <c r="L57">
        <f t="shared" si="23"/>
        <v>0</v>
      </c>
      <c r="M57">
        <f t="shared" si="24"/>
        <v>0</v>
      </c>
    </row>
    <row r="58" spans="1:13" ht="25.5">
      <c r="A58" s="1" t="s">
        <v>93</v>
      </c>
      <c r="B58" s="46" t="s">
        <v>307</v>
      </c>
      <c r="C58">
        <f t="shared" si="14"/>
        <v>1</v>
      </c>
      <c r="D58">
        <f t="shared" si="15"/>
        <v>5</v>
      </c>
      <c r="E58">
        <f t="shared" si="16"/>
        <v>6</v>
      </c>
      <c r="F58">
        <f t="shared" si="17"/>
        <v>0.5</v>
      </c>
      <c r="G58">
        <f t="shared" si="18"/>
        <v>0</v>
      </c>
      <c r="H58">
        <f t="shared" si="19"/>
        <v>0</v>
      </c>
      <c r="I58">
        <f t="shared" si="20"/>
        <v>1</v>
      </c>
      <c r="J58">
        <f t="shared" si="21"/>
        <v>0</v>
      </c>
      <c r="K58">
        <f t="shared" si="22"/>
        <v>0</v>
      </c>
      <c r="L58">
        <f t="shared" si="23"/>
        <v>0</v>
      </c>
      <c r="M58">
        <f t="shared" si="24"/>
        <v>0</v>
      </c>
    </row>
    <row r="59" spans="1:13" ht="25.5">
      <c r="A59" s="1" t="s">
        <v>110</v>
      </c>
      <c r="B59" s="46" t="s">
        <v>308</v>
      </c>
      <c r="C59" t="e">
        <f t="shared" si="14"/>
        <v>#N/A</v>
      </c>
      <c r="D59" t="e">
        <f t="shared" si="15"/>
        <v>#N/A</v>
      </c>
      <c r="E59" t="e">
        <f t="shared" si="16"/>
        <v>#N/A</v>
      </c>
      <c r="F59" t="e">
        <f t="shared" si="17"/>
        <v>#N/A</v>
      </c>
      <c r="G59" t="e">
        <f t="shared" si="18"/>
        <v>#N/A</v>
      </c>
      <c r="H59" t="e">
        <f t="shared" si="19"/>
        <v>#N/A</v>
      </c>
      <c r="I59" t="e">
        <f t="shared" si="20"/>
        <v>#N/A</v>
      </c>
      <c r="J59" t="e">
        <f t="shared" si="21"/>
        <v>#N/A</v>
      </c>
      <c r="K59" t="e">
        <f t="shared" si="22"/>
        <v>#N/A</v>
      </c>
      <c r="L59" t="e">
        <f t="shared" si="23"/>
        <v>#N/A</v>
      </c>
      <c r="M59" t="e">
        <f t="shared" si="24"/>
        <v>#N/A</v>
      </c>
    </row>
    <row r="60" spans="1:13" ht="25.5">
      <c r="A60" s="1" t="s">
        <v>72</v>
      </c>
      <c r="B60" s="46" t="s">
        <v>309</v>
      </c>
      <c r="C60">
        <f t="shared" si="14"/>
        <v>2</v>
      </c>
      <c r="D60">
        <f t="shared" si="15"/>
        <v>1</v>
      </c>
      <c r="E60">
        <f t="shared" si="16"/>
        <v>3</v>
      </c>
      <c r="F60">
        <f t="shared" si="17"/>
        <v>0</v>
      </c>
      <c r="G60">
        <f t="shared" si="18"/>
        <v>0</v>
      </c>
      <c r="H60">
        <f t="shared" si="19"/>
        <v>0</v>
      </c>
      <c r="I60">
        <f t="shared" si="20"/>
        <v>0</v>
      </c>
      <c r="J60">
        <f t="shared" si="21"/>
        <v>0</v>
      </c>
      <c r="K60">
        <f t="shared" si="22"/>
        <v>0</v>
      </c>
      <c r="L60">
        <f t="shared" si="23"/>
        <v>0</v>
      </c>
      <c r="M60">
        <f t="shared" si="24"/>
        <v>0</v>
      </c>
    </row>
    <row r="61" spans="1:13" ht="25.5">
      <c r="A61" s="1" t="s">
        <v>110</v>
      </c>
      <c r="B61" s="46" t="s">
        <v>310</v>
      </c>
      <c r="C61" t="e">
        <f t="shared" si="14"/>
        <v>#N/A</v>
      </c>
      <c r="D61" t="e">
        <f t="shared" si="15"/>
        <v>#N/A</v>
      </c>
      <c r="E61" t="e">
        <f t="shared" si="16"/>
        <v>#N/A</v>
      </c>
      <c r="F61" t="e">
        <f t="shared" si="17"/>
        <v>#N/A</v>
      </c>
      <c r="G61" t="e">
        <f t="shared" si="18"/>
        <v>#N/A</v>
      </c>
      <c r="H61" t="e">
        <f t="shared" si="19"/>
        <v>#N/A</v>
      </c>
      <c r="I61" t="e">
        <f t="shared" si="20"/>
        <v>#N/A</v>
      </c>
      <c r="J61" t="e">
        <f t="shared" si="21"/>
        <v>#N/A</v>
      </c>
      <c r="K61" t="e">
        <f t="shared" si="22"/>
        <v>#N/A</v>
      </c>
      <c r="L61" t="e">
        <f t="shared" si="23"/>
        <v>#N/A</v>
      </c>
      <c r="M61" t="e">
        <f t="shared" si="24"/>
        <v>#N/A</v>
      </c>
    </row>
    <row r="62" spans="1:13" ht="25.5">
      <c r="A62" s="1" t="s">
        <v>110</v>
      </c>
      <c r="B62" s="46" t="s">
        <v>311</v>
      </c>
      <c r="C62" t="e">
        <f t="shared" si="14"/>
        <v>#N/A</v>
      </c>
      <c r="D62" t="e">
        <f t="shared" si="15"/>
        <v>#N/A</v>
      </c>
      <c r="E62" t="e">
        <f t="shared" si="16"/>
        <v>#N/A</v>
      </c>
      <c r="F62" t="e">
        <f t="shared" si="17"/>
        <v>#N/A</v>
      </c>
      <c r="G62" t="e">
        <f t="shared" si="18"/>
        <v>#N/A</v>
      </c>
      <c r="H62" t="e">
        <f t="shared" si="19"/>
        <v>#N/A</v>
      </c>
      <c r="I62" t="e">
        <f t="shared" si="20"/>
        <v>#N/A</v>
      </c>
      <c r="J62" t="e">
        <f t="shared" si="21"/>
        <v>#N/A</v>
      </c>
      <c r="K62" t="e">
        <f t="shared" si="22"/>
        <v>#N/A</v>
      </c>
      <c r="L62" t="e">
        <f t="shared" si="23"/>
        <v>#N/A</v>
      </c>
      <c r="M62" t="e">
        <f t="shared" si="24"/>
        <v>#N/A</v>
      </c>
    </row>
    <row r="63" spans="1:13" ht="25.5">
      <c r="A63" s="1" t="s">
        <v>93</v>
      </c>
      <c r="B63" s="46" t="s">
        <v>312</v>
      </c>
      <c r="C63">
        <f t="shared" si="14"/>
        <v>0</v>
      </c>
      <c r="D63">
        <f t="shared" si="15"/>
        <v>3</v>
      </c>
      <c r="E63">
        <f t="shared" si="16"/>
        <v>3</v>
      </c>
      <c r="F63">
        <f t="shared" si="17"/>
        <v>0</v>
      </c>
      <c r="G63">
        <f t="shared" si="18"/>
        <v>0</v>
      </c>
      <c r="H63">
        <f t="shared" si="19"/>
        <v>0</v>
      </c>
      <c r="I63">
        <f t="shared" si="20"/>
        <v>0</v>
      </c>
      <c r="J63">
        <f t="shared" si="21"/>
        <v>0</v>
      </c>
      <c r="K63">
        <f t="shared" si="22"/>
        <v>0</v>
      </c>
      <c r="L63">
        <f t="shared" si="23"/>
        <v>0</v>
      </c>
      <c r="M63">
        <f t="shared" si="24"/>
        <v>0</v>
      </c>
    </row>
    <row r="64" spans="1:13" ht="25.5">
      <c r="A64" s="1" t="s">
        <v>124</v>
      </c>
      <c r="B64" s="46" t="s">
        <v>313</v>
      </c>
      <c r="C64">
        <f t="shared" si="14"/>
        <v>0</v>
      </c>
      <c r="D64">
        <f t="shared" si="15"/>
        <v>1</v>
      </c>
      <c r="E64">
        <f t="shared" si="16"/>
        <v>1</v>
      </c>
      <c r="F64">
        <f t="shared" si="17"/>
        <v>0</v>
      </c>
      <c r="G64">
        <f t="shared" si="18"/>
        <v>0</v>
      </c>
      <c r="H64">
        <f t="shared" si="19"/>
        <v>0</v>
      </c>
      <c r="I64">
        <f t="shared" si="20"/>
        <v>0</v>
      </c>
      <c r="J64">
        <f t="shared" si="21"/>
        <v>0</v>
      </c>
      <c r="K64">
        <f t="shared" si="22"/>
        <v>0</v>
      </c>
      <c r="L64">
        <f t="shared" si="23"/>
        <v>0</v>
      </c>
      <c r="M64">
        <f t="shared" si="24"/>
        <v>0</v>
      </c>
    </row>
    <row r="65" spans="1:13" ht="25.5">
      <c r="A65" s="1" t="s">
        <v>80</v>
      </c>
      <c r="B65" s="46" t="s">
        <v>314</v>
      </c>
      <c r="C65">
        <f t="shared" si="14"/>
        <v>0</v>
      </c>
      <c r="D65">
        <f t="shared" si="15"/>
        <v>1</v>
      </c>
      <c r="E65">
        <f t="shared" si="16"/>
        <v>1</v>
      </c>
      <c r="F65">
        <f t="shared" si="17"/>
        <v>0</v>
      </c>
      <c r="G65">
        <f t="shared" si="18"/>
        <v>0</v>
      </c>
      <c r="H65">
        <f t="shared" si="19"/>
        <v>0</v>
      </c>
      <c r="I65">
        <f t="shared" si="20"/>
        <v>0</v>
      </c>
      <c r="J65">
        <f t="shared" si="21"/>
        <v>0</v>
      </c>
      <c r="K65">
        <f t="shared" si="22"/>
        <v>0</v>
      </c>
      <c r="L65">
        <f t="shared" si="23"/>
        <v>0</v>
      </c>
      <c r="M65">
        <f t="shared" si="24"/>
        <v>0</v>
      </c>
    </row>
    <row r="66" spans="1:13" ht="25.5">
      <c r="A66" s="1" t="s">
        <v>80</v>
      </c>
      <c r="B66" s="46" t="s">
        <v>315</v>
      </c>
      <c r="C66" t="e">
        <f t="shared" si="14"/>
        <v>#N/A</v>
      </c>
      <c r="D66" t="e">
        <f t="shared" si="15"/>
        <v>#N/A</v>
      </c>
      <c r="E66" t="e">
        <f t="shared" si="16"/>
        <v>#N/A</v>
      </c>
      <c r="F66" t="e">
        <f t="shared" si="17"/>
        <v>#N/A</v>
      </c>
      <c r="G66" t="e">
        <f t="shared" si="18"/>
        <v>#N/A</v>
      </c>
      <c r="H66" t="e">
        <f t="shared" si="19"/>
        <v>#N/A</v>
      </c>
      <c r="I66" t="e">
        <f t="shared" si="20"/>
        <v>#N/A</v>
      </c>
      <c r="J66" t="e">
        <f t="shared" si="21"/>
        <v>#N/A</v>
      </c>
      <c r="K66" t="e">
        <f t="shared" si="22"/>
        <v>#N/A</v>
      </c>
      <c r="L66" t="e">
        <f t="shared" si="23"/>
        <v>#N/A</v>
      </c>
      <c r="M66" t="e">
        <f t="shared" si="24"/>
        <v>#N/A</v>
      </c>
    </row>
    <row r="67" spans="1:13" ht="25.5">
      <c r="A67" s="1" t="s">
        <v>80</v>
      </c>
      <c r="B67" s="46" t="s">
        <v>316</v>
      </c>
      <c r="C67" t="e">
        <f t="shared" si="14"/>
        <v>#N/A</v>
      </c>
      <c r="D67" t="e">
        <f t="shared" si="15"/>
        <v>#N/A</v>
      </c>
      <c r="E67" t="e">
        <f t="shared" si="16"/>
        <v>#N/A</v>
      </c>
      <c r="F67" t="e">
        <f t="shared" si="17"/>
        <v>#N/A</v>
      </c>
      <c r="G67" t="e">
        <f t="shared" si="18"/>
        <v>#N/A</v>
      </c>
      <c r="H67" t="e">
        <f t="shared" si="19"/>
        <v>#N/A</v>
      </c>
      <c r="I67" t="e">
        <f t="shared" si="20"/>
        <v>#N/A</v>
      </c>
      <c r="J67" t="e">
        <f t="shared" si="21"/>
        <v>#N/A</v>
      </c>
      <c r="K67" t="e">
        <f t="shared" si="22"/>
        <v>#N/A</v>
      </c>
      <c r="L67" t="e">
        <f t="shared" si="23"/>
        <v>#N/A</v>
      </c>
      <c r="M67" t="e">
        <f t="shared" si="24"/>
        <v>#N/A</v>
      </c>
    </row>
    <row r="68" spans="1:13" ht="25.5">
      <c r="A68" s="1" t="s">
        <v>80</v>
      </c>
      <c r="B68" s="46" t="s">
        <v>317</v>
      </c>
      <c r="C68" t="e">
        <f t="shared" si="14"/>
        <v>#N/A</v>
      </c>
      <c r="D68" t="e">
        <f t="shared" si="15"/>
        <v>#N/A</v>
      </c>
      <c r="E68" t="e">
        <f t="shared" si="16"/>
        <v>#N/A</v>
      </c>
      <c r="F68" t="e">
        <f t="shared" si="17"/>
        <v>#N/A</v>
      </c>
      <c r="G68" t="e">
        <f t="shared" si="18"/>
        <v>#N/A</v>
      </c>
      <c r="H68" t="e">
        <f t="shared" si="19"/>
        <v>#N/A</v>
      </c>
      <c r="I68" t="e">
        <f t="shared" si="20"/>
        <v>#N/A</v>
      </c>
      <c r="J68" t="e">
        <f t="shared" si="21"/>
        <v>#N/A</v>
      </c>
      <c r="K68" t="e">
        <f t="shared" si="22"/>
        <v>#N/A</v>
      </c>
      <c r="L68" t="e">
        <f t="shared" si="23"/>
        <v>#N/A</v>
      </c>
      <c r="M68" t="e">
        <f t="shared" si="24"/>
        <v>#N/A</v>
      </c>
    </row>
    <row r="69" spans="1:13" ht="25.5">
      <c r="A69" s="1" t="s">
        <v>72</v>
      </c>
      <c r="B69" s="46" t="s">
        <v>318</v>
      </c>
      <c r="C69">
        <f t="shared" si="14"/>
        <v>2</v>
      </c>
      <c r="D69">
        <f t="shared" si="15"/>
        <v>1</v>
      </c>
      <c r="E69">
        <f t="shared" si="16"/>
        <v>3</v>
      </c>
      <c r="F69">
        <f t="shared" si="17"/>
        <v>0</v>
      </c>
      <c r="G69">
        <f t="shared" si="18"/>
        <v>0</v>
      </c>
      <c r="H69">
        <f t="shared" si="19"/>
        <v>0</v>
      </c>
      <c r="I69">
        <f t="shared" si="20"/>
        <v>0</v>
      </c>
      <c r="J69">
        <f t="shared" si="21"/>
        <v>0</v>
      </c>
      <c r="K69">
        <f t="shared" si="22"/>
        <v>0</v>
      </c>
      <c r="L69">
        <f t="shared" si="23"/>
        <v>0</v>
      </c>
      <c r="M69">
        <f t="shared" si="24"/>
        <v>0</v>
      </c>
    </row>
    <row r="70" spans="1:13" ht="25.5">
      <c r="A70" s="1" t="s">
        <v>93</v>
      </c>
      <c r="B70" s="46" t="s">
        <v>319</v>
      </c>
      <c r="C70">
        <f t="shared" si="14"/>
        <v>1</v>
      </c>
      <c r="D70">
        <f t="shared" si="15"/>
        <v>1</v>
      </c>
      <c r="E70">
        <f t="shared" si="16"/>
        <v>2</v>
      </c>
      <c r="F70">
        <f t="shared" si="17"/>
        <v>0</v>
      </c>
      <c r="G70">
        <f t="shared" si="18"/>
        <v>0</v>
      </c>
      <c r="H70">
        <f t="shared" si="19"/>
        <v>0</v>
      </c>
      <c r="I70">
        <f t="shared" si="20"/>
        <v>0</v>
      </c>
      <c r="J70">
        <f t="shared" si="21"/>
        <v>0</v>
      </c>
      <c r="K70">
        <f t="shared" si="22"/>
        <v>0</v>
      </c>
      <c r="L70">
        <f t="shared" si="23"/>
        <v>0</v>
      </c>
      <c r="M70">
        <f t="shared" si="24"/>
        <v>0</v>
      </c>
    </row>
    <row r="71" spans="1:13" ht="25.5">
      <c r="A71" s="1" t="s">
        <v>110</v>
      </c>
      <c r="B71" s="46" t="s">
        <v>320</v>
      </c>
      <c r="C71">
        <f t="shared" si="14"/>
        <v>2</v>
      </c>
      <c r="D71">
        <f t="shared" si="15"/>
        <v>3</v>
      </c>
      <c r="E71">
        <f t="shared" si="16"/>
        <v>5</v>
      </c>
      <c r="F71">
        <f t="shared" si="17"/>
        <v>0</v>
      </c>
      <c r="G71">
        <f t="shared" si="18"/>
        <v>0</v>
      </c>
      <c r="H71">
        <f t="shared" si="19"/>
        <v>0</v>
      </c>
      <c r="I71">
        <f t="shared" si="20"/>
        <v>0</v>
      </c>
      <c r="J71">
        <f t="shared" si="21"/>
        <v>0</v>
      </c>
      <c r="K71">
        <f t="shared" si="22"/>
        <v>0</v>
      </c>
      <c r="L71">
        <f t="shared" si="23"/>
        <v>0</v>
      </c>
      <c r="M71">
        <f t="shared" si="24"/>
        <v>0</v>
      </c>
    </row>
    <row r="72" spans="1:13">
      <c r="A72" s="1" t="s">
        <v>80</v>
      </c>
      <c r="B72" s="46" t="s">
        <v>321</v>
      </c>
      <c r="C72" t="e">
        <f t="shared" si="14"/>
        <v>#N/A</v>
      </c>
      <c r="D72" t="e">
        <f t="shared" si="15"/>
        <v>#N/A</v>
      </c>
      <c r="E72" t="e">
        <f t="shared" si="16"/>
        <v>#N/A</v>
      </c>
      <c r="F72" t="e">
        <f t="shared" si="17"/>
        <v>#N/A</v>
      </c>
      <c r="G72" t="e">
        <f t="shared" si="18"/>
        <v>#N/A</v>
      </c>
      <c r="H72" t="e">
        <f t="shared" si="19"/>
        <v>#N/A</v>
      </c>
      <c r="I72" t="e">
        <f t="shared" si="20"/>
        <v>#N/A</v>
      </c>
      <c r="J72" t="e">
        <f t="shared" si="21"/>
        <v>#N/A</v>
      </c>
      <c r="K72" t="e">
        <f t="shared" si="22"/>
        <v>#N/A</v>
      </c>
      <c r="L72" t="e">
        <f t="shared" si="23"/>
        <v>#N/A</v>
      </c>
      <c r="M72" t="e">
        <f t="shared" si="24"/>
        <v>#N/A</v>
      </c>
    </row>
    <row r="73" spans="1:13" ht="25.5">
      <c r="A73" s="1" t="s">
        <v>80</v>
      </c>
      <c r="B73" s="46" t="s">
        <v>322</v>
      </c>
      <c r="C73">
        <f t="shared" si="14"/>
        <v>4</v>
      </c>
      <c r="D73">
        <f t="shared" si="15"/>
        <v>8</v>
      </c>
      <c r="E73">
        <f t="shared" si="16"/>
        <v>12</v>
      </c>
      <c r="F73">
        <f t="shared" si="17"/>
        <v>1</v>
      </c>
      <c r="G73">
        <f t="shared" si="18"/>
        <v>0</v>
      </c>
      <c r="H73">
        <f t="shared" si="19"/>
        <v>0</v>
      </c>
      <c r="I73">
        <f t="shared" si="20"/>
        <v>0</v>
      </c>
      <c r="J73">
        <f t="shared" si="21"/>
        <v>0</v>
      </c>
      <c r="K73">
        <f t="shared" si="22"/>
        <v>0</v>
      </c>
      <c r="L73">
        <f t="shared" si="23"/>
        <v>0</v>
      </c>
      <c r="M73">
        <f t="shared" si="24"/>
        <v>0</v>
      </c>
    </row>
    <row r="74" spans="1:13" ht="25.5">
      <c r="A74" s="1" t="s">
        <v>80</v>
      </c>
      <c r="B74" s="46" t="s">
        <v>323</v>
      </c>
      <c r="C74" t="e">
        <f t="shared" si="14"/>
        <v>#N/A</v>
      </c>
      <c r="D74" t="e">
        <f t="shared" si="15"/>
        <v>#N/A</v>
      </c>
      <c r="E74" t="e">
        <f t="shared" si="16"/>
        <v>#N/A</v>
      </c>
      <c r="F74" t="e">
        <f t="shared" si="17"/>
        <v>#N/A</v>
      </c>
      <c r="G74" t="e">
        <f t="shared" si="18"/>
        <v>#N/A</v>
      </c>
      <c r="H74" t="e">
        <f t="shared" si="19"/>
        <v>#N/A</v>
      </c>
      <c r="I74" t="e">
        <f t="shared" si="20"/>
        <v>#N/A</v>
      </c>
      <c r="J74" t="e">
        <f t="shared" si="21"/>
        <v>#N/A</v>
      </c>
      <c r="K74" t="e">
        <f t="shared" si="22"/>
        <v>#N/A</v>
      </c>
      <c r="L74" t="e">
        <f t="shared" si="23"/>
        <v>#N/A</v>
      </c>
      <c r="M74" t="e">
        <f t="shared" si="24"/>
        <v>#N/A</v>
      </c>
    </row>
    <row r="75" spans="1:13" ht="25.5">
      <c r="A75" s="1" t="s">
        <v>124</v>
      </c>
      <c r="B75" s="46" t="s">
        <v>324</v>
      </c>
      <c r="C75">
        <f t="shared" si="14"/>
        <v>1</v>
      </c>
      <c r="D75">
        <f t="shared" si="15"/>
        <v>2</v>
      </c>
      <c r="E75">
        <f t="shared" si="16"/>
        <v>3</v>
      </c>
      <c r="F75">
        <f t="shared" si="17"/>
        <v>0</v>
      </c>
      <c r="G75">
        <f t="shared" si="18"/>
        <v>0</v>
      </c>
      <c r="H75">
        <f t="shared" si="19"/>
        <v>0</v>
      </c>
      <c r="I75">
        <f t="shared" si="20"/>
        <v>0</v>
      </c>
      <c r="J75">
        <f t="shared" si="21"/>
        <v>0</v>
      </c>
      <c r="K75">
        <f t="shared" si="22"/>
        <v>0</v>
      </c>
      <c r="L75">
        <f t="shared" si="23"/>
        <v>0</v>
      </c>
      <c r="M75">
        <f t="shared" si="24"/>
        <v>0</v>
      </c>
    </row>
    <row r="76" spans="1:13" ht="25.5">
      <c r="A76" s="1" t="s">
        <v>193</v>
      </c>
      <c r="B76" s="46" t="s">
        <v>325</v>
      </c>
      <c r="C76" t="e">
        <f t="shared" si="14"/>
        <v>#N/A</v>
      </c>
      <c r="D76" t="e">
        <f t="shared" si="15"/>
        <v>#N/A</v>
      </c>
      <c r="E76" t="e">
        <f t="shared" si="16"/>
        <v>#N/A</v>
      </c>
      <c r="F76" t="e">
        <f t="shared" si="17"/>
        <v>#N/A</v>
      </c>
      <c r="G76" t="e">
        <f t="shared" si="18"/>
        <v>#N/A</v>
      </c>
      <c r="H76" t="e">
        <f t="shared" si="19"/>
        <v>#N/A</v>
      </c>
      <c r="I76" t="e">
        <f t="shared" si="20"/>
        <v>#N/A</v>
      </c>
      <c r="J76" t="e">
        <f t="shared" si="21"/>
        <v>#N/A</v>
      </c>
      <c r="K76" t="e">
        <f t="shared" si="22"/>
        <v>#N/A</v>
      </c>
      <c r="L76" t="e">
        <f t="shared" si="23"/>
        <v>#N/A</v>
      </c>
      <c r="M76" t="e">
        <f t="shared" si="24"/>
        <v>#N/A</v>
      </c>
    </row>
    <row r="77" spans="1:13">
      <c r="A77" s="1" t="s">
        <v>72</v>
      </c>
      <c r="B77" s="46" t="s">
        <v>326</v>
      </c>
      <c r="C77" t="e">
        <f t="shared" si="14"/>
        <v>#N/A</v>
      </c>
      <c r="D77" t="e">
        <f t="shared" si="15"/>
        <v>#N/A</v>
      </c>
      <c r="E77" t="e">
        <f t="shared" si="16"/>
        <v>#N/A</v>
      </c>
      <c r="F77" t="e">
        <f t="shared" si="17"/>
        <v>#N/A</v>
      </c>
      <c r="G77" t="e">
        <f t="shared" si="18"/>
        <v>#N/A</v>
      </c>
      <c r="H77" t="e">
        <f t="shared" si="19"/>
        <v>#N/A</v>
      </c>
      <c r="I77" t="e">
        <f t="shared" si="20"/>
        <v>#N/A</v>
      </c>
      <c r="J77" t="e">
        <f t="shared" si="21"/>
        <v>#N/A</v>
      </c>
      <c r="K77" t="e">
        <f t="shared" si="22"/>
        <v>#N/A</v>
      </c>
      <c r="L77" t="e">
        <f t="shared" si="23"/>
        <v>#N/A</v>
      </c>
      <c r="M77" t="e">
        <f t="shared" si="24"/>
        <v>#N/A</v>
      </c>
    </row>
    <row r="78" spans="1:13" ht="25.5">
      <c r="A78" s="1" t="s">
        <v>72</v>
      </c>
      <c r="B78" s="46" t="s">
        <v>327</v>
      </c>
      <c r="C78" t="e">
        <f t="shared" si="14"/>
        <v>#N/A</v>
      </c>
      <c r="D78" t="e">
        <f t="shared" si="15"/>
        <v>#N/A</v>
      </c>
      <c r="E78" t="e">
        <f t="shared" si="16"/>
        <v>#N/A</v>
      </c>
      <c r="F78" t="e">
        <f t="shared" si="17"/>
        <v>#N/A</v>
      </c>
      <c r="G78" t="e">
        <f t="shared" si="18"/>
        <v>#N/A</v>
      </c>
      <c r="H78" t="e">
        <f t="shared" si="19"/>
        <v>#N/A</v>
      </c>
      <c r="I78" t="e">
        <f t="shared" si="20"/>
        <v>#N/A</v>
      </c>
      <c r="J78" t="e">
        <f t="shared" si="21"/>
        <v>#N/A</v>
      </c>
      <c r="K78" t="e">
        <f t="shared" si="22"/>
        <v>#N/A</v>
      </c>
      <c r="L78" t="e">
        <f t="shared" si="23"/>
        <v>#N/A</v>
      </c>
      <c r="M78" t="e">
        <f t="shared" si="24"/>
        <v>#N/A</v>
      </c>
    </row>
    <row r="79" spans="1:13" ht="38.25">
      <c r="A79" s="1" t="s">
        <v>72</v>
      </c>
      <c r="B79" s="46" t="s">
        <v>328</v>
      </c>
      <c r="C79" t="e">
        <f t="shared" si="14"/>
        <v>#N/A</v>
      </c>
      <c r="D79" t="e">
        <f t="shared" si="15"/>
        <v>#N/A</v>
      </c>
      <c r="E79" t="e">
        <f t="shared" si="16"/>
        <v>#N/A</v>
      </c>
      <c r="F79" t="e">
        <f t="shared" si="17"/>
        <v>#N/A</v>
      </c>
      <c r="G79" t="e">
        <f t="shared" si="18"/>
        <v>#N/A</v>
      </c>
      <c r="H79" t="e">
        <f t="shared" si="19"/>
        <v>#N/A</v>
      </c>
      <c r="I79" t="e">
        <f t="shared" si="20"/>
        <v>#N/A</v>
      </c>
      <c r="J79" t="e">
        <f t="shared" si="21"/>
        <v>#N/A</v>
      </c>
      <c r="K79" t="e">
        <f t="shared" si="22"/>
        <v>#N/A</v>
      </c>
      <c r="L79" t="e">
        <f t="shared" si="23"/>
        <v>#N/A</v>
      </c>
      <c r="M79" t="e">
        <f t="shared" si="24"/>
        <v>#N/A</v>
      </c>
    </row>
    <row r="80" spans="1:13" ht="25.5">
      <c r="A80" s="1" t="s">
        <v>110</v>
      </c>
      <c r="B80" s="46" t="s">
        <v>329</v>
      </c>
      <c r="C80" t="e">
        <f t="shared" si="14"/>
        <v>#N/A</v>
      </c>
      <c r="D80" t="e">
        <f t="shared" si="15"/>
        <v>#N/A</v>
      </c>
      <c r="E80" t="e">
        <f t="shared" si="16"/>
        <v>#N/A</v>
      </c>
      <c r="F80" t="e">
        <f t="shared" si="17"/>
        <v>#N/A</v>
      </c>
      <c r="G80" t="e">
        <f t="shared" si="18"/>
        <v>#N/A</v>
      </c>
      <c r="H80" t="e">
        <f t="shared" si="19"/>
        <v>#N/A</v>
      </c>
      <c r="I80" t="e">
        <f t="shared" si="20"/>
        <v>#N/A</v>
      </c>
      <c r="J80" t="e">
        <f t="shared" si="21"/>
        <v>#N/A</v>
      </c>
      <c r="K80" t="e">
        <f t="shared" si="22"/>
        <v>#N/A</v>
      </c>
      <c r="L80" t="e">
        <f t="shared" si="23"/>
        <v>#N/A</v>
      </c>
      <c r="M80" t="e">
        <f t="shared" si="24"/>
        <v>#N/A</v>
      </c>
    </row>
    <row r="81" spans="1:13" ht="25.5">
      <c r="A81" s="1" t="s">
        <v>72</v>
      </c>
      <c r="B81" s="46" t="s">
        <v>330</v>
      </c>
      <c r="C81">
        <f t="shared" si="14"/>
        <v>2</v>
      </c>
      <c r="D81">
        <f t="shared" si="15"/>
        <v>0</v>
      </c>
      <c r="E81">
        <f t="shared" si="16"/>
        <v>2</v>
      </c>
      <c r="F81">
        <f t="shared" si="17"/>
        <v>0</v>
      </c>
      <c r="G81">
        <f t="shared" si="18"/>
        <v>0</v>
      </c>
      <c r="H81">
        <f t="shared" si="19"/>
        <v>0</v>
      </c>
      <c r="I81">
        <f t="shared" si="20"/>
        <v>1</v>
      </c>
      <c r="J81">
        <f t="shared" si="21"/>
        <v>0</v>
      </c>
      <c r="K81">
        <f t="shared" si="22"/>
        <v>0</v>
      </c>
      <c r="L81">
        <f t="shared" si="23"/>
        <v>0</v>
      </c>
      <c r="M81">
        <f t="shared" si="24"/>
        <v>0</v>
      </c>
    </row>
    <row r="82" spans="1:13" ht="25.5">
      <c r="A82" s="1" t="s">
        <v>80</v>
      </c>
      <c r="B82" s="46" t="s">
        <v>331</v>
      </c>
      <c r="C82">
        <f t="shared" si="14"/>
        <v>2</v>
      </c>
      <c r="D82">
        <f t="shared" si="15"/>
        <v>6</v>
      </c>
      <c r="E82">
        <f t="shared" si="16"/>
        <v>8</v>
      </c>
      <c r="F82">
        <f t="shared" si="17"/>
        <v>0</v>
      </c>
      <c r="G82">
        <f t="shared" si="18"/>
        <v>0</v>
      </c>
      <c r="H82">
        <f t="shared" si="19"/>
        <v>0</v>
      </c>
      <c r="I82">
        <f t="shared" si="20"/>
        <v>0</v>
      </c>
      <c r="J82">
        <f t="shared" si="21"/>
        <v>0</v>
      </c>
      <c r="K82">
        <f t="shared" si="22"/>
        <v>0</v>
      </c>
      <c r="L82">
        <f t="shared" si="23"/>
        <v>0</v>
      </c>
      <c r="M82">
        <f t="shared" si="24"/>
        <v>0</v>
      </c>
    </row>
    <row r="83" spans="1:13" ht="25.5">
      <c r="A83" s="1" t="s">
        <v>110</v>
      </c>
      <c r="B83" s="46" t="s">
        <v>332</v>
      </c>
      <c r="C83">
        <f t="shared" si="14"/>
        <v>1</v>
      </c>
      <c r="D83">
        <f t="shared" si="15"/>
        <v>6</v>
      </c>
      <c r="E83">
        <f t="shared" si="16"/>
        <v>7</v>
      </c>
      <c r="F83">
        <f t="shared" si="17"/>
        <v>0.5</v>
      </c>
      <c r="G83">
        <f t="shared" si="18"/>
        <v>0</v>
      </c>
      <c r="H83">
        <f t="shared" si="19"/>
        <v>0</v>
      </c>
      <c r="I83">
        <f t="shared" si="20"/>
        <v>0</v>
      </c>
      <c r="J83">
        <f t="shared" si="21"/>
        <v>0</v>
      </c>
      <c r="K83">
        <f t="shared" si="22"/>
        <v>0</v>
      </c>
      <c r="L83">
        <f t="shared" si="23"/>
        <v>0</v>
      </c>
      <c r="M83">
        <f t="shared" si="24"/>
        <v>0</v>
      </c>
    </row>
    <row r="84" spans="1:13" ht="25.5">
      <c r="A84" s="1" t="s">
        <v>110</v>
      </c>
      <c r="B84" s="46" t="s">
        <v>333</v>
      </c>
      <c r="C84" t="e">
        <f t="shared" si="14"/>
        <v>#N/A</v>
      </c>
      <c r="D84" t="e">
        <f t="shared" si="15"/>
        <v>#N/A</v>
      </c>
      <c r="E84" t="e">
        <f t="shared" si="16"/>
        <v>#N/A</v>
      </c>
      <c r="F84" t="e">
        <f t="shared" si="17"/>
        <v>#N/A</v>
      </c>
      <c r="G84" t="e">
        <f t="shared" si="18"/>
        <v>#N/A</v>
      </c>
      <c r="H84" t="e">
        <f t="shared" si="19"/>
        <v>#N/A</v>
      </c>
      <c r="I84" t="e">
        <f t="shared" si="20"/>
        <v>#N/A</v>
      </c>
      <c r="J84" t="e">
        <f t="shared" si="21"/>
        <v>#N/A</v>
      </c>
      <c r="K84" t="e">
        <f t="shared" si="22"/>
        <v>#N/A</v>
      </c>
      <c r="L84" t="e">
        <f t="shared" si="23"/>
        <v>#N/A</v>
      </c>
      <c r="M84" t="e">
        <f t="shared" si="24"/>
        <v>#N/A</v>
      </c>
    </row>
    <row r="85" spans="1:13" ht="25.5">
      <c r="A85" s="1" t="s">
        <v>124</v>
      </c>
      <c r="B85" s="46" t="s">
        <v>334</v>
      </c>
      <c r="C85">
        <f t="shared" si="14"/>
        <v>0</v>
      </c>
      <c r="D85">
        <f t="shared" si="15"/>
        <v>2</v>
      </c>
      <c r="E85">
        <f t="shared" si="16"/>
        <v>2</v>
      </c>
      <c r="F85">
        <f t="shared" si="17"/>
        <v>0</v>
      </c>
      <c r="G85">
        <f t="shared" si="18"/>
        <v>0</v>
      </c>
      <c r="H85">
        <f t="shared" si="19"/>
        <v>0</v>
      </c>
      <c r="I85">
        <f t="shared" si="20"/>
        <v>0</v>
      </c>
      <c r="J85">
        <f t="shared" si="21"/>
        <v>0</v>
      </c>
      <c r="K85">
        <f t="shared" si="22"/>
        <v>0</v>
      </c>
      <c r="L85">
        <f t="shared" si="23"/>
        <v>0</v>
      </c>
      <c r="M85">
        <f t="shared" si="24"/>
        <v>0</v>
      </c>
    </row>
    <row r="86" spans="1:13" ht="25.5">
      <c r="A86" s="1" t="s">
        <v>80</v>
      </c>
      <c r="B86" s="46" t="s">
        <v>335</v>
      </c>
      <c r="C86" t="e">
        <f t="shared" si="14"/>
        <v>#N/A</v>
      </c>
      <c r="D86" t="e">
        <f t="shared" si="15"/>
        <v>#N/A</v>
      </c>
      <c r="E86" t="e">
        <f t="shared" si="16"/>
        <v>#N/A</v>
      </c>
      <c r="F86" t="e">
        <f t="shared" si="17"/>
        <v>#N/A</v>
      </c>
      <c r="G86" t="e">
        <f t="shared" si="18"/>
        <v>#N/A</v>
      </c>
      <c r="H86" t="e">
        <f t="shared" si="19"/>
        <v>#N/A</v>
      </c>
      <c r="I86" t="e">
        <f t="shared" si="20"/>
        <v>#N/A</v>
      </c>
      <c r="J86" t="e">
        <f t="shared" si="21"/>
        <v>#N/A</v>
      </c>
      <c r="K86" t="e">
        <f t="shared" si="22"/>
        <v>#N/A</v>
      </c>
      <c r="L86" t="e">
        <f t="shared" si="23"/>
        <v>#N/A</v>
      </c>
      <c r="M86" t="e">
        <f t="shared" si="24"/>
        <v>#N/A</v>
      </c>
    </row>
    <row r="87" spans="1:13" ht="25.5">
      <c r="A87" s="1" t="s">
        <v>72</v>
      </c>
      <c r="B87" s="46" t="s">
        <v>336</v>
      </c>
      <c r="C87" t="e">
        <f t="shared" si="14"/>
        <v>#N/A</v>
      </c>
      <c r="D87" t="e">
        <f t="shared" si="15"/>
        <v>#N/A</v>
      </c>
      <c r="E87" t="e">
        <f t="shared" si="16"/>
        <v>#N/A</v>
      </c>
      <c r="F87" t="e">
        <f t="shared" si="17"/>
        <v>#N/A</v>
      </c>
      <c r="G87" t="e">
        <f t="shared" si="18"/>
        <v>#N/A</v>
      </c>
      <c r="H87" t="e">
        <f t="shared" si="19"/>
        <v>#N/A</v>
      </c>
      <c r="I87" t="e">
        <f t="shared" si="20"/>
        <v>#N/A</v>
      </c>
      <c r="J87" t="e">
        <f t="shared" si="21"/>
        <v>#N/A</v>
      </c>
      <c r="K87" t="e">
        <f t="shared" si="22"/>
        <v>#N/A</v>
      </c>
      <c r="L87" t="e">
        <f t="shared" si="23"/>
        <v>#N/A</v>
      </c>
      <c r="M87" t="e">
        <f t="shared" si="24"/>
        <v>#N/A</v>
      </c>
    </row>
    <row r="88" spans="1:13">
      <c r="A88" s="1" t="s">
        <v>80</v>
      </c>
      <c r="B88" s="46" t="s">
        <v>337</v>
      </c>
      <c r="C88" t="e">
        <f t="shared" si="14"/>
        <v>#N/A</v>
      </c>
      <c r="D88" t="e">
        <f t="shared" si="15"/>
        <v>#N/A</v>
      </c>
      <c r="E88" t="e">
        <f t="shared" si="16"/>
        <v>#N/A</v>
      </c>
      <c r="F88" t="e">
        <f t="shared" si="17"/>
        <v>#N/A</v>
      </c>
      <c r="G88" t="e">
        <f t="shared" si="18"/>
        <v>#N/A</v>
      </c>
      <c r="H88" t="e">
        <f t="shared" si="19"/>
        <v>#N/A</v>
      </c>
      <c r="I88" t="e">
        <f t="shared" si="20"/>
        <v>#N/A</v>
      </c>
      <c r="J88" t="e">
        <f t="shared" si="21"/>
        <v>#N/A</v>
      </c>
      <c r="K88" t="e">
        <f t="shared" si="22"/>
        <v>#N/A</v>
      </c>
      <c r="L88" t="e">
        <f t="shared" si="23"/>
        <v>#N/A</v>
      </c>
      <c r="M88" t="e">
        <f t="shared" si="24"/>
        <v>#N/A</v>
      </c>
    </row>
    <row r="89" spans="1:13" ht="25.5">
      <c r="A89" s="1" t="s">
        <v>93</v>
      </c>
      <c r="B89" s="46" t="s">
        <v>338</v>
      </c>
      <c r="C89" t="e">
        <f t="shared" si="14"/>
        <v>#N/A</v>
      </c>
      <c r="D89" t="e">
        <f t="shared" si="15"/>
        <v>#N/A</v>
      </c>
      <c r="E89" t="e">
        <f t="shared" si="16"/>
        <v>#N/A</v>
      </c>
      <c r="F89" t="e">
        <f t="shared" si="17"/>
        <v>#N/A</v>
      </c>
      <c r="G89" t="e">
        <f t="shared" si="18"/>
        <v>#N/A</v>
      </c>
      <c r="H89" t="e">
        <f t="shared" si="19"/>
        <v>#N/A</v>
      </c>
      <c r="I89" t="e">
        <f t="shared" si="20"/>
        <v>#N/A</v>
      </c>
      <c r="J89" t="e">
        <f t="shared" si="21"/>
        <v>#N/A</v>
      </c>
      <c r="K89" t="e">
        <f t="shared" si="22"/>
        <v>#N/A</v>
      </c>
      <c r="L89" t="e">
        <f t="shared" si="23"/>
        <v>#N/A</v>
      </c>
      <c r="M89" t="e">
        <f t="shared" si="24"/>
        <v>#N/A</v>
      </c>
    </row>
    <row r="90" spans="1:13" ht="25.5">
      <c r="A90" s="1" t="s">
        <v>72</v>
      </c>
      <c r="B90" s="46" t="s">
        <v>339</v>
      </c>
      <c r="C90" t="e">
        <f t="shared" si="14"/>
        <v>#N/A</v>
      </c>
      <c r="D90" t="e">
        <f t="shared" si="15"/>
        <v>#N/A</v>
      </c>
      <c r="E90" t="e">
        <f t="shared" si="16"/>
        <v>#N/A</v>
      </c>
      <c r="F90" t="e">
        <f t="shared" si="17"/>
        <v>#N/A</v>
      </c>
      <c r="G90" t="e">
        <f t="shared" si="18"/>
        <v>#N/A</v>
      </c>
      <c r="H90" t="e">
        <f t="shared" si="19"/>
        <v>#N/A</v>
      </c>
      <c r="I90" t="e">
        <f t="shared" si="20"/>
        <v>#N/A</v>
      </c>
      <c r="J90" t="e">
        <f t="shared" si="21"/>
        <v>#N/A</v>
      </c>
      <c r="K90" t="e">
        <f t="shared" si="22"/>
        <v>#N/A</v>
      </c>
      <c r="L90" t="e">
        <f t="shared" si="23"/>
        <v>#N/A</v>
      </c>
      <c r="M90" t="e">
        <f t="shared" si="24"/>
        <v>#N/A</v>
      </c>
    </row>
    <row r="91" spans="1:13" ht="25.5">
      <c r="A91" s="1" t="s">
        <v>72</v>
      </c>
      <c r="B91" s="46" t="s">
        <v>340</v>
      </c>
      <c r="C91">
        <f t="shared" si="14"/>
        <v>2</v>
      </c>
      <c r="D91">
        <f t="shared" si="15"/>
        <v>1</v>
      </c>
      <c r="E91">
        <f t="shared" si="16"/>
        <v>3</v>
      </c>
      <c r="F91">
        <f t="shared" si="17"/>
        <v>0</v>
      </c>
      <c r="G91">
        <f t="shared" si="18"/>
        <v>0</v>
      </c>
      <c r="H91">
        <f t="shared" si="19"/>
        <v>0</v>
      </c>
      <c r="I91">
        <f t="shared" si="20"/>
        <v>0</v>
      </c>
      <c r="J91">
        <f t="shared" si="21"/>
        <v>0</v>
      </c>
      <c r="K91">
        <f t="shared" si="22"/>
        <v>0</v>
      </c>
      <c r="L91">
        <f t="shared" si="23"/>
        <v>0</v>
      </c>
      <c r="M91">
        <f t="shared" si="24"/>
        <v>0</v>
      </c>
    </row>
    <row r="92" spans="1:13" ht="25.5">
      <c r="A92" s="1" t="s">
        <v>124</v>
      </c>
      <c r="B92" s="46" t="s">
        <v>341</v>
      </c>
      <c r="C92">
        <f t="shared" si="14"/>
        <v>0</v>
      </c>
      <c r="D92">
        <f t="shared" si="15"/>
        <v>1</v>
      </c>
      <c r="E92">
        <f t="shared" si="16"/>
        <v>1</v>
      </c>
      <c r="F92">
        <f t="shared" si="17"/>
        <v>0.5</v>
      </c>
      <c r="G92">
        <f t="shared" si="18"/>
        <v>0</v>
      </c>
      <c r="H92">
        <f t="shared" si="19"/>
        <v>0</v>
      </c>
      <c r="I92">
        <f t="shared" si="20"/>
        <v>0</v>
      </c>
      <c r="J92">
        <f t="shared" si="21"/>
        <v>0</v>
      </c>
      <c r="K92">
        <f t="shared" si="22"/>
        <v>0</v>
      </c>
      <c r="L92">
        <f t="shared" si="23"/>
        <v>0</v>
      </c>
      <c r="M92">
        <f t="shared" si="24"/>
        <v>0</v>
      </c>
    </row>
    <row r="93" spans="1:13" ht="25.5">
      <c r="A93" s="1" t="s">
        <v>80</v>
      </c>
      <c r="B93" s="46" t="s">
        <v>342</v>
      </c>
      <c r="C93" t="e">
        <f t="shared" si="14"/>
        <v>#N/A</v>
      </c>
      <c r="D93" t="e">
        <f t="shared" si="15"/>
        <v>#N/A</v>
      </c>
      <c r="E93" t="e">
        <f t="shared" si="16"/>
        <v>#N/A</v>
      </c>
      <c r="F93" t="e">
        <f t="shared" si="17"/>
        <v>#N/A</v>
      </c>
      <c r="G93" t="e">
        <f t="shared" si="18"/>
        <v>#N/A</v>
      </c>
      <c r="H93" t="e">
        <f t="shared" si="19"/>
        <v>#N/A</v>
      </c>
      <c r="I93" t="e">
        <f t="shared" si="20"/>
        <v>#N/A</v>
      </c>
      <c r="J93" t="e">
        <f t="shared" si="21"/>
        <v>#N/A</v>
      </c>
      <c r="K93" t="e">
        <f t="shared" si="22"/>
        <v>#N/A</v>
      </c>
      <c r="L93" t="e">
        <f t="shared" si="23"/>
        <v>#N/A</v>
      </c>
      <c r="M93" t="e">
        <f t="shared" si="24"/>
        <v>#N/A</v>
      </c>
    </row>
    <row r="94" spans="1:13" ht="25.5">
      <c r="A94" s="1" t="s">
        <v>72</v>
      </c>
      <c r="B94" s="46" t="s">
        <v>343</v>
      </c>
      <c r="C94" t="e">
        <f t="shared" si="14"/>
        <v>#N/A</v>
      </c>
      <c r="D94" t="e">
        <f t="shared" si="15"/>
        <v>#N/A</v>
      </c>
      <c r="E94" t="e">
        <f t="shared" si="16"/>
        <v>#N/A</v>
      </c>
      <c r="F94" t="e">
        <f t="shared" si="17"/>
        <v>#N/A</v>
      </c>
      <c r="G94" t="e">
        <f t="shared" si="18"/>
        <v>#N/A</v>
      </c>
      <c r="H94" t="e">
        <f t="shared" si="19"/>
        <v>#N/A</v>
      </c>
      <c r="I94" t="e">
        <f t="shared" si="20"/>
        <v>#N/A</v>
      </c>
      <c r="J94" t="e">
        <f t="shared" si="21"/>
        <v>#N/A</v>
      </c>
      <c r="K94" t="e">
        <f t="shared" si="22"/>
        <v>#N/A</v>
      </c>
      <c r="L94" t="e">
        <f t="shared" si="23"/>
        <v>#N/A</v>
      </c>
      <c r="M94" t="e">
        <f t="shared" si="24"/>
        <v>#N/A</v>
      </c>
    </row>
    <row r="95" spans="1:13">
      <c r="A95" s="1" t="s">
        <v>124</v>
      </c>
      <c r="B95" s="46" t="s">
        <v>344</v>
      </c>
      <c r="C95" t="e">
        <f t="shared" si="14"/>
        <v>#N/A</v>
      </c>
      <c r="D95" t="e">
        <f t="shared" si="15"/>
        <v>#N/A</v>
      </c>
      <c r="E95" t="e">
        <f t="shared" si="16"/>
        <v>#N/A</v>
      </c>
      <c r="F95" t="e">
        <f t="shared" si="17"/>
        <v>#N/A</v>
      </c>
      <c r="G95" t="e">
        <f t="shared" si="18"/>
        <v>#N/A</v>
      </c>
      <c r="H95" t="e">
        <f t="shared" si="19"/>
        <v>#N/A</v>
      </c>
      <c r="I95" t="e">
        <f t="shared" si="20"/>
        <v>#N/A</v>
      </c>
      <c r="J95" t="e">
        <f t="shared" si="21"/>
        <v>#N/A</v>
      </c>
      <c r="K95" t="e">
        <f t="shared" si="22"/>
        <v>#N/A</v>
      </c>
      <c r="L95" t="e">
        <f t="shared" si="23"/>
        <v>#N/A</v>
      </c>
      <c r="M95" t="e">
        <f t="shared" si="24"/>
        <v>#N/A</v>
      </c>
    </row>
    <row r="96" spans="1:13" ht="25.5">
      <c r="A96" s="1" t="s">
        <v>124</v>
      </c>
      <c r="B96" s="46" t="s">
        <v>345</v>
      </c>
      <c r="C96">
        <f t="shared" si="14"/>
        <v>3</v>
      </c>
      <c r="D96">
        <f t="shared" si="15"/>
        <v>5</v>
      </c>
      <c r="E96">
        <f t="shared" si="16"/>
        <v>8</v>
      </c>
      <c r="F96">
        <f t="shared" si="17"/>
        <v>2.5</v>
      </c>
      <c r="G96">
        <f t="shared" si="18"/>
        <v>0</v>
      </c>
      <c r="H96">
        <f t="shared" si="19"/>
        <v>0</v>
      </c>
      <c r="I96">
        <f t="shared" si="20"/>
        <v>1</v>
      </c>
      <c r="J96">
        <f t="shared" si="21"/>
        <v>0</v>
      </c>
      <c r="K96">
        <f t="shared" si="22"/>
        <v>0</v>
      </c>
      <c r="L96">
        <f t="shared" si="23"/>
        <v>0</v>
      </c>
      <c r="M96">
        <f t="shared" si="24"/>
        <v>0</v>
      </c>
    </row>
    <row r="97" spans="1:13" ht="25.5">
      <c r="A97" s="1" t="s">
        <v>124</v>
      </c>
      <c r="B97" s="46" t="s">
        <v>346</v>
      </c>
      <c r="C97" t="e">
        <f t="shared" si="14"/>
        <v>#N/A</v>
      </c>
      <c r="D97" t="e">
        <f t="shared" si="15"/>
        <v>#N/A</v>
      </c>
      <c r="E97" t="e">
        <f t="shared" si="16"/>
        <v>#N/A</v>
      </c>
      <c r="F97" t="e">
        <f t="shared" si="17"/>
        <v>#N/A</v>
      </c>
      <c r="G97" t="e">
        <f t="shared" si="18"/>
        <v>#N/A</v>
      </c>
      <c r="H97" t="e">
        <f t="shared" si="19"/>
        <v>#N/A</v>
      </c>
      <c r="I97" t="e">
        <f t="shared" si="20"/>
        <v>#N/A</v>
      </c>
      <c r="J97" t="e">
        <f t="shared" si="21"/>
        <v>#N/A</v>
      </c>
      <c r="K97" t="e">
        <f t="shared" si="22"/>
        <v>#N/A</v>
      </c>
      <c r="L97" t="e">
        <f t="shared" si="23"/>
        <v>#N/A</v>
      </c>
      <c r="M97" t="e">
        <f t="shared" si="24"/>
        <v>#N/A</v>
      </c>
    </row>
    <row r="98" spans="1:13" ht="25.5">
      <c r="A98" s="1" t="s">
        <v>80</v>
      </c>
      <c r="B98" s="46" t="s">
        <v>347</v>
      </c>
      <c r="C98">
        <f t="shared" si="14"/>
        <v>1</v>
      </c>
      <c r="D98">
        <f t="shared" si="15"/>
        <v>1</v>
      </c>
      <c r="E98">
        <f t="shared" si="16"/>
        <v>2</v>
      </c>
      <c r="F98">
        <f t="shared" si="17"/>
        <v>0</v>
      </c>
      <c r="G98">
        <f t="shared" si="18"/>
        <v>0</v>
      </c>
      <c r="H98">
        <f t="shared" si="19"/>
        <v>0</v>
      </c>
      <c r="I98">
        <f t="shared" si="20"/>
        <v>0</v>
      </c>
      <c r="J98">
        <f t="shared" si="21"/>
        <v>0</v>
      </c>
      <c r="K98">
        <f t="shared" si="22"/>
        <v>0</v>
      </c>
      <c r="L98">
        <f t="shared" si="23"/>
        <v>0</v>
      </c>
      <c r="M98">
        <f t="shared" si="24"/>
        <v>0</v>
      </c>
    </row>
    <row r="99" spans="1:13" ht="25.5">
      <c r="A99" s="1" t="s">
        <v>124</v>
      </c>
      <c r="B99" s="46" t="s">
        <v>348</v>
      </c>
      <c r="C99" t="e">
        <f t="shared" si="14"/>
        <v>#N/A</v>
      </c>
      <c r="D99" t="e">
        <f t="shared" si="15"/>
        <v>#N/A</v>
      </c>
      <c r="E99" t="e">
        <f t="shared" si="16"/>
        <v>#N/A</v>
      </c>
      <c r="F99" t="e">
        <f t="shared" si="17"/>
        <v>#N/A</v>
      </c>
      <c r="G99" t="e">
        <f t="shared" si="18"/>
        <v>#N/A</v>
      </c>
      <c r="H99" t="e">
        <f t="shared" si="19"/>
        <v>#N/A</v>
      </c>
      <c r="I99" t="e">
        <f t="shared" si="20"/>
        <v>#N/A</v>
      </c>
      <c r="J99" t="e">
        <f t="shared" si="21"/>
        <v>#N/A</v>
      </c>
      <c r="K99" t="e">
        <f t="shared" si="22"/>
        <v>#N/A</v>
      </c>
      <c r="L99" t="e">
        <f t="shared" si="23"/>
        <v>#N/A</v>
      </c>
      <c r="M99" t="e">
        <f t="shared" si="24"/>
        <v>#N/A</v>
      </c>
    </row>
    <row r="100" spans="1:13">
      <c r="A100" s="1"/>
      <c r="B100" s="46"/>
    </row>
    <row r="101" spans="1:13">
      <c r="A101" s="1"/>
      <c r="B101" s="46"/>
    </row>
    <row r="102" spans="1:13">
      <c r="A102" s="1"/>
      <c r="B102" s="46"/>
    </row>
    <row r="103" spans="1:13">
      <c r="A103" s="1"/>
      <c r="B103" s="46"/>
    </row>
    <row r="104" spans="1:13">
      <c r="A104" s="1"/>
      <c r="B104" s="46"/>
    </row>
    <row r="105" spans="1:13">
      <c r="A105" s="1"/>
      <c r="B105" s="46"/>
    </row>
    <row r="106" spans="1:13">
      <c r="A106" s="1"/>
      <c r="B106" s="46"/>
    </row>
    <row r="107" spans="1:13">
      <c r="A107" s="1"/>
      <c r="B107" s="46"/>
    </row>
    <row r="108" spans="1:13">
      <c r="A108" s="1"/>
      <c r="B108" s="46"/>
    </row>
    <row r="109" spans="1:13">
      <c r="A109" s="1"/>
      <c r="B109" s="46"/>
    </row>
    <row r="110" spans="1:13">
      <c r="A110" s="1"/>
      <c r="B110" s="46"/>
    </row>
    <row r="111" spans="1:13" ht="46.5">
      <c r="A111" s="15" t="s">
        <v>40</v>
      </c>
      <c r="B111" s="46"/>
    </row>
    <row r="112" spans="1:13">
      <c r="A112" s="10" t="s">
        <v>1</v>
      </c>
      <c r="B112" s="46" t="s">
        <v>2</v>
      </c>
      <c r="C112" t="s">
        <v>41</v>
      </c>
      <c r="D112" t="s">
        <v>42</v>
      </c>
      <c r="E112" t="s">
        <v>43</v>
      </c>
      <c r="F112" t="s">
        <v>44</v>
      </c>
      <c r="G112" t="s">
        <v>56</v>
      </c>
      <c r="H112" t="s">
        <v>45</v>
      </c>
      <c r="I112" t="s">
        <v>57</v>
      </c>
      <c r="J112" t="s">
        <v>58</v>
      </c>
    </row>
    <row r="113" spans="1:10" ht="25.5">
      <c r="A113" s="1" t="s">
        <v>100</v>
      </c>
      <c r="B113" s="46" t="s">
        <v>349</v>
      </c>
      <c r="C113" t="e">
        <f>VLOOKUP(B113,$BG$4:$BR$15,3,FALSE)</f>
        <v>#N/A</v>
      </c>
      <c r="D113" t="e">
        <f>VLOOKUP(B113,$BG$4:$BR$6,4,FALSE)</f>
        <v>#N/A</v>
      </c>
      <c r="E113" t="e">
        <f>VLOOKUP(B113,$BG$4:$BR$6,6,FALSE)</f>
        <v>#N/A</v>
      </c>
      <c r="F113" t="e">
        <f>VLOOKUP(B113,$BG$4:$BR$6,7,FALSE)</f>
        <v>#N/A</v>
      </c>
      <c r="G113" t="e">
        <f>VLOOKUP(B113,$BG$4:$BR$6,9,FALSE)</f>
        <v>#N/A</v>
      </c>
      <c r="H113" t="e">
        <f>VLOOKUP(B113,$BG$4:$BR$6,10,FALSE)</f>
        <v>#N/A</v>
      </c>
      <c r="I113" t="e">
        <f>VLOOKUP(B113,$BG$4:$BR$6,11,FALSE)</f>
        <v>#N/A</v>
      </c>
      <c r="J113" t="e">
        <f>VLOOKUP(B113,$BG$4:$BR$6,12,FALSE)</f>
        <v>#N/A</v>
      </c>
    </row>
    <row r="114" spans="1:10" ht="25.5">
      <c r="A114" s="1" t="s">
        <v>100</v>
      </c>
      <c r="B114" s="46" t="s">
        <v>350</v>
      </c>
      <c r="C114">
        <f>VLOOKUP(B114,$BG$4:$BR$15,3,FALSE)</f>
        <v>1</v>
      </c>
      <c r="D114">
        <f t="shared" ref="D114:D116" si="25">VLOOKUP(B114,$BG$4:$BR$6,4,FALSE)</f>
        <v>1</v>
      </c>
      <c r="E114">
        <f t="shared" ref="E114:E116" si="26">VLOOKUP(B114,$BG$4:$BR$6,6,FALSE)</f>
        <v>0</v>
      </c>
      <c r="F114">
        <f t="shared" ref="F114:F116" si="27">VLOOKUP(B114,$BG$4:$BR$6,7,FALSE)</f>
        <v>0</v>
      </c>
      <c r="G114">
        <f t="shared" ref="G114:G116" si="28">VLOOKUP(B114,$BG$4:$BR$6,9,FALSE)</f>
        <v>1</v>
      </c>
      <c r="H114">
        <f t="shared" ref="H114:H116" si="29">VLOOKUP(B114,$BG$4:$BR$6,10,FALSE)</f>
        <v>0</v>
      </c>
      <c r="I114">
        <f t="shared" ref="I114:I116" si="30">VLOOKUP(B114,$BG$4:$BR$6,11,FALSE)</f>
        <v>0</v>
      </c>
      <c r="J114">
        <f t="shared" ref="J114:J116" si="31">VLOOKUP(B114,$BG$4:$BR$6,12,FALSE)</f>
        <v>0</v>
      </c>
    </row>
    <row r="115" spans="1:10" ht="25.5">
      <c r="A115" s="1" t="s">
        <v>100</v>
      </c>
      <c r="B115" s="46" t="s">
        <v>351</v>
      </c>
      <c r="C115" t="e">
        <f>VLOOKUP(B115,$BG$4:$BR$15,3,FALSE)</f>
        <v>#N/A</v>
      </c>
      <c r="D115" t="e">
        <f t="shared" si="25"/>
        <v>#N/A</v>
      </c>
      <c r="E115" t="e">
        <f t="shared" si="26"/>
        <v>#N/A</v>
      </c>
      <c r="F115" t="e">
        <f t="shared" si="27"/>
        <v>#N/A</v>
      </c>
      <c r="G115" t="e">
        <f t="shared" si="28"/>
        <v>#N/A</v>
      </c>
      <c r="H115" t="e">
        <f t="shared" si="29"/>
        <v>#N/A</v>
      </c>
      <c r="I115" t="e">
        <f t="shared" si="30"/>
        <v>#N/A</v>
      </c>
      <c r="J115" t="e">
        <f t="shared" si="31"/>
        <v>#N/A</v>
      </c>
    </row>
    <row r="116" spans="1:10" ht="38.25">
      <c r="A116" s="1" t="s">
        <v>277</v>
      </c>
      <c r="B116" s="46" t="s">
        <v>352</v>
      </c>
      <c r="C116">
        <f>VLOOKUP(B116,$BG$4:$BR$15,3,FALSE)</f>
        <v>0</v>
      </c>
      <c r="D116">
        <f t="shared" si="25"/>
        <v>0</v>
      </c>
      <c r="E116">
        <f t="shared" si="26"/>
        <v>0</v>
      </c>
      <c r="F116">
        <f t="shared" si="27"/>
        <v>0</v>
      </c>
      <c r="G116">
        <f t="shared" si="28"/>
        <v>0</v>
      </c>
      <c r="H116">
        <f t="shared" si="29"/>
        <v>9</v>
      </c>
      <c r="I116">
        <f t="shared" si="30"/>
        <v>345</v>
      </c>
      <c r="J116">
        <f t="shared" si="31"/>
        <v>38.299999999999997</v>
      </c>
    </row>
    <row r="117" spans="1:10">
      <c r="A117" s="1"/>
      <c r="B117" s="46"/>
    </row>
    <row r="118" spans="1:10">
      <c r="A118" s="1"/>
      <c r="B118" s="46"/>
    </row>
    <row r="119" spans="1:10">
      <c r="A119" s="1"/>
      <c r="B119" s="46"/>
    </row>
    <row r="120" spans="1:10">
      <c r="A120" s="1"/>
      <c r="B120" s="46"/>
    </row>
    <row r="121" spans="1:10">
      <c r="A121" s="1"/>
      <c r="B121" s="46"/>
    </row>
    <row r="122" spans="1:10">
      <c r="A122" s="1"/>
      <c r="B122" s="46"/>
    </row>
    <row r="123" spans="1:10">
      <c r="A123" s="1"/>
      <c r="B123" s="46"/>
    </row>
    <row r="124" spans="1:10">
      <c r="A124" s="1"/>
      <c r="B124" s="46"/>
    </row>
    <row r="125" spans="1:10">
      <c r="A125" s="1"/>
      <c r="B125" s="46"/>
    </row>
    <row r="126" spans="1:10">
      <c r="A126" s="1"/>
      <c r="B126" s="46"/>
    </row>
    <row r="127" spans="1:10">
      <c r="A127" s="1"/>
      <c r="B127" s="46"/>
    </row>
    <row r="128" spans="1:10">
      <c r="A128" s="1"/>
      <c r="B128" s="46"/>
    </row>
    <row r="129" spans="1:2">
      <c r="A129" s="1"/>
      <c r="B129" s="46"/>
    </row>
    <row r="130" spans="1:2">
      <c r="A130" s="1"/>
      <c r="B130" s="46"/>
    </row>
    <row r="131" spans="1:2">
      <c r="A131" s="1"/>
      <c r="B131" s="46"/>
    </row>
    <row r="132" spans="1:2">
      <c r="A132" s="1"/>
      <c r="B132" s="46"/>
    </row>
  </sheetData>
  <mergeCells count="13">
    <mergeCell ref="BP2:BR2"/>
    <mergeCell ref="AP2:AQ2"/>
    <mergeCell ref="AR2:AV2"/>
    <mergeCell ref="AW2:BA2"/>
    <mergeCell ref="BB2:BE2"/>
    <mergeCell ref="BG2:BH2"/>
    <mergeCell ref="BI2:BO2"/>
    <mergeCell ref="O2:P2"/>
    <mergeCell ref="Q2:Y2"/>
    <mergeCell ref="AA2:AB2"/>
    <mergeCell ref="AC2:AF2"/>
    <mergeCell ref="AG2:AJ2"/>
    <mergeCell ref="AK2:AN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5BB33-18EE-4E73-8CBE-59CC277DB40F}">
  <dimension ref="A1:BR132"/>
  <sheetViews>
    <sheetView tabSelected="1" topLeftCell="AZ1" workbookViewId="0">
      <selection activeCell="BG2" sqref="BG2:BR5"/>
    </sheetView>
  </sheetViews>
  <sheetFormatPr defaultRowHeight="15.75"/>
  <sheetData>
    <row r="1" spans="1:70" ht="36">
      <c r="A1" s="14" t="s">
        <v>9</v>
      </c>
      <c r="O1" s="12" t="s">
        <v>49</v>
      </c>
      <c r="AA1" s="12" t="s">
        <v>48</v>
      </c>
      <c r="AP1" s="13" t="s">
        <v>50</v>
      </c>
      <c r="BG1" s="11" t="s">
        <v>353</v>
      </c>
    </row>
    <row r="2" spans="1:70">
      <c r="A2" t="s">
        <v>1</v>
      </c>
      <c r="B2" s="46" t="s">
        <v>2</v>
      </c>
      <c r="C2" s="46" t="s">
        <v>3</v>
      </c>
      <c r="D2" s="46" t="s">
        <v>4</v>
      </c>
      <c r="E2" s="46" t="s">
        <v>5</v>
      </c>
      <c r="F2" s="46" t="s">
        <v>6</v>
      </c>
      <c r="G2" s="46" t="s">
        <v>7</v>
      </c>
      <c r="H2" s="46" t="s">
        <v>0</v>
      </c>
      <c r="I2" s="46" t="s">
        <v>8</v>
      </c>
      <c r="J2" s="46" t="s">
        <v>46</v>
      </c>
      <c r="K2" s="46" t="s">
        <v>35</v>
      </c>
      <c r="L2" s="46" t="s">
        <v>33</v>
      </c>
      <c r="M2" s="46" t="s">
        <v>34</v>
      </c>
      <c r="O2" s="76"/>
      <c r="P2" s="76"/>
      <c r="Q2" s="76" t="s">
        <v>9</v>
      </c>
      <c r="R2" s="76"/>
      <c r="S2" s="76"/>
      <c r="T2" s="76"/>
      <c r="U2" s="76"/>
      <c r="V2" s="76"/>
      <c r="W2" s="76"/>
      <c r="X2" s="76"/>
      <c r="Y2" s="76"/>
      <c r="AA2" s="76"/>
      <c r="AB2" s="76"/>
      <c r="AC2" s="76" t="s">
        <v>26</v>
      </c>
      <c r="AD2" s="76"/>
      <c r="AE2" s="76"/>
      <c r="AF2" s="76"/>
      <c r="AG2" s="76" t="s">
        <v>27</v>
      </c>
      <c r="AH2" s="76"/>
      <c r="AI2" s="76"/>
      <c r="AJ2" s="76"/>
      <c r="AK2" s="76" t="s">
        <v>378</v>
      </c>
      <c r="AL2" s="76"/>
      <c r="AM2" s="76"/>
      <c r="AN2" s="76"/>
      <c r="AP2" s="76"/>
      <c r="AQ2" s="76"/>
      <c r="AR2" s="76" t="s">
        <v>382</v>
      </c>
      <c r="AS2" s="76"/>
      <c r="AT2" s="76"/>
      <c r="AU2" s="76"/>
      <c r="AV2" s="76"/>
      <c r="AW2" s="76" t="s">
        <v>383</v>
      </c>
      <c r="AX2" s="76"/>
      <c r="AY2" s="76"/>
      <c r="AZ2" s="76"/>
      <c r="BA2" s="76"/>
      <c r="BB2" s="76" t="s">
        <v>384</v>
      </c>
      <c r="BC2" s="76"/>
      <c r="BD2" s="76"/>
      <c r="BE2" s="76"/>
      <c r="BG2" s="76"/>
      <c r="BH2" s="76"/>
      <c r="BI2" s="76" t="s">
        <v>40</v>
      </c>
      <c r="BJ2" s="76"/>
      <c r="BK2" s="76"/>
      <c r="BL2" s="76"/>
      <c r="BM2" s="76"/>
      <c r="BN2" s="76"/>
      <c r="BO2" s="76"/>
      <c r="BP2" s="76" t="s">
        <v>389</v>
      </c>
      <c r="BQ2" s="76"/>
      <c r="BR2" s="76"/>
    </row>
    <row r="3" spans="1:70">
      <c r="A3" s="1" t="s">
        <v>105</v>
      </c>
      <c r="B3" s="46" t="s">
        <v>279</v>
      </c>
      <c r="C3" s="1">
        <f>VLOOKUP(B3,$O$4:$Y$11,3,FALSE)</f>
        <v>13</v>
      </c>
      <c r="D3" s="1">
        <f>VLOOKUP(B3,$O$4:$Y$11,4,FALSE)</f>
        <v>23</v>
      </c>
      <c r="E3" s="1">
        <f>VLOOKUP(B3,$O$4:$Y$11,5,FALSE)</f>
        <v>56.5</v>
      </c>
      <c r="F3" s="1">
        <f>VLOOKUP(B3,$O$4:$Y$11,6,FALSE)</f>
        <v>112</v>
      </c>
      <c r="G3" s="1">
        <f>VLOOKUP(B3,$O$4:$Y$11,7,FALSE)</f>
        <v>4.9000000000000004</v>
      </c>
      <c r="H3" s="1">
        <f>VLOOKUP(B3,$O$4:$Y$11,9,FALSE)</f>
        <v>2</v>
      </c>
      <c r="I3" s="1">
        <f>VLOOKUP(B3,$O$4:$Y$11,10,FALSE)</f>
        <v>1</v>
      </c>
      <c r="J3" s="1">
        <f>VLOOKUP(B3,$O$4:$Y$11,11,FALSE)</f>
        <v>117.4</v>
      </c>
      <c r="K3" s="1">
        <f>VLOOKUP(B3,$AA$4:$AN$56,3,FALSE)</f>
        <v>3</v>
      </c>
      <c r="L3" s="1">
        <f>VLOOKUP(B3,$AA$4:$AN$56,4,FALSE)</f>
        <v>1</v>
      </c>
      <c r="M3" s="1">
        <f>VLOOKUP(B3,$AA$4:$AN$56,6,FALSE)</f>
        <v>0</v>
      </c>
      <c r="O3" s="105" t="s">
        <v>2</v>
      </c>
      <c r="P3" s="105" t="s">
        <v>374</v>
      </c>
      <c r="Q3" s="105" t="s">
        <v>3</v>
      </c>
      <c r="R3" s="105" t="s">
        <v>4</v>
      </c>
      <c r="S3" s="105" t="s">
        <v>5</v>
      </c>
      <c r="T3" s="105" t="s">
        <v>6</v>
      </c>
      <c r="U3" s="105" t="s">
        <v>7</v>
      </c>
      <c r="V3" s="105" t="s">
        <v>375</v>
      </c>
      <c r="W3" s="105" t="s">
        <v>0</v>
      </c>
      <c r="X3" s="105" t="s">
        <v>8</v>
      </c>
      <c r="Y3" s="105" t="s">
        <v>376</v>
      </c>
      <c r="AA3" s="107" t="s">
        <v>2</v>
      </c>
      <c r="AB3" s="107" t="s">
        <v>374</v>
      </c>
      <c r="AC3" s="107" t="s">
        <v>4</v>
      </c>
      <c r="AD3" s="107" t="s">
        <v>6</v>
      </c>
      <c r="AE3" s="107" t="s">
        <v>28</v>
      </c>
      <c r="AF3" s="107" t="s">
        <v>0</v>
      </c>
      <c r="AG3" s="107" t="s">
        <v>379</v>
      </c>
      <c r="AH3" s="107" t="s">
        <v>6</v>
      </c>
      <c r="AI3" s="107" t="s">
        <v>28</v>
      </c>
      <c r="AJ3" s="107" t="s">
        <v>0</v>
      </c>
      <c r="AK3" s="107" t="s">
        <v>380</v>
      </c>
      <c r="AL3" s="107" t="s">
        <v>6</v>
      </c>
      <c r="AM3" s="107" t="s">
        <v>28</v>
      </c>
      <c r="AN3" s="107" t="s">
        <v>0</v>
      </c>
      <c r="AP3" s="109" t="s">
        <v>2</v>
      </c>
      <c r="AQ3" s="109" t="s">
        <v>374</v>
      </c>
      <c r="AR3" s="109" t="s">
        <v>36</v>
      </c>
      <c r="AS3" s="109" t="s">
        <v>37</v>
      </c>
      <c r="AT3" s="109" t="s">
        <v>38</v>
      </c>
      <c r="AU3" s="109" t="s">
        <v>385</v>
      </c>
      <c r="AV3" s="109" t="s">
        <v>386</v>
      </c>
      <c r="AW3" s="109" t="s">
        <v>8</v>
      </c>
      <c r="AX3" s="109" t="s">
        <v>6</v>
      </c>
      <c r="AY3" s="109" t="s">
        <v>28</v>
      </c>
      <c r="AZ3" s="109" t="s">
        <v>0</v>
      </c>
      <c r="BA3" s="109" t="s">
        <v>387</v>
      </c>
      <c r="BB3" s="109" t="s">
        <v>15</v>
      </c>
      <c r="BC3" s="109" t="s">
        <v>6</v>
      </c>
      <c r="BD3" s="109" t="s">
        <v>0</v>
      </c>
      <c r="BE3" s="109" t="s">
        <v>39</v>
      </c>
      <c r="BG3" s="111" t="s">
        <v>2</v>
      </c>
      <c r="BH3" s="111" t="s">
        <v>374</v>
      </c>
      <c r="BI3" s="111" t="s">
        <v>41</v>
      </c>
      <c r="BJ3" s="111" t="s">
        <v>42</v>
      </c>
      <c r="BK3" s="111" t="s">
        <v>390</v>
      </c>
      <c r="BL3" s="111" t="s">
        <v>43</v>
      </c>
      <c r="BM3" s="111" t="s">
        <v>44</v>
      </c>
      <c r="BN3" s="111" t="s">
        <v>391</v>
      </c>
      <c r="BO3" s="111" t="s">
        <v>392</v>
      </c>
      <c r="BP3" s="111" t="s">
        <v>45</v>
      </c>
      <c r="BQ3" s="111" t="s">
        <v>6</v>
      </c>
      <c r="BR3" s="111" t="s">
        <v>28</v>
      </c>
    </row>
    <row r="4" spans="1:70" ht="30">
      <c r="A4" s="1" t="s">
        <v>105</v>
      </c>
      <c r="B4" s="46" t="s">
        <v>280</v>
      </c>
      <c r="C4" s="1" t="e">
        <f>VLOOKUP(B4,$O$4:$Y$11,3,FALSE)</f>
        <v>#N/A</v>
      </c>
      <c r="D4" s="1" t="e">
        <f>VLOOKUP(B4,$O$4:$Y$11,4,FALSE)</f>
        <v>#N/A</v>
      </c>
      <c r="E4" s="1" t="e">
        <f>VLOOKUP(B4,$O$4:$Y$11,5,FALSE)</f>
        <v>#N/A</v>
      </c>
      <c r="F4" s="1" t="e">
        <f>VLOOKUP(B4,$O$4:$Y$11,6,FALSE)</f>
        <v>#N/A</v>
      </c>
      <c r="G4" s="1" t="e">
        <f>VLOOKUP(B4,$O$4:$Y$11,7,FALSE)</f>
        <v>#N/A</v>
      </c>
      <c r="H4" s="1" t="e">
        <f>VLOOKUP(B4,$O$4:$Y$11,9,FALSE)</f>
        <v>#N/A</v>
      </c>
      <c r="I4" s="1" t="e">
        <f>VLOOKUP(B4,$O$4:$Y$11,10,FALSE)</f>
        <v>#N/A</v>
      </c>
      <c r="J4" s="1" t="e">
        <f>VLOOKUP(B4,$O$4:$Y$11,11,FALSE)</f>
        <v>#N/A</v>
      </c>
      <c r="K4" s="1" t="e">
        <f t="shared" ref="K4:K7" si="0">VLOOKUP(B4,$AA$4:$AN$56,3,FALSE)</f>
        <v>#N/A</v>
      </c>
      <c r="L4" s="1" t="e">
        <f t="shared" ref="L4:L7" si="1">VLOOKUP(B4,$AA$4:$AN$56,4,FALSE)</f>
        <v>#N/A</v>
      </c>
      <c r="M4" s="1" t="e">
        <f t="shared" ref="M4:M7" si="2">VLOOKUP(B4,$AA$4:$AN$56,6,FALSE)</f>
        <v>#N/A</v>
      </c>
      <c r="O4" s="105" t="s">
        <v>279</v>
      </c>
      <c r="P4" s="106" t="s">
        <v>377</v>
      </c>
      <c r="Q4" s="106">
        <v>13</v>
      </c>
      <c r="R4" s="106">
        <v>23</v>
      </c>
      <c r="S4" s="106">
        <v>56.5</v>
      </c>
      <c r="T4" s="106">
        <v>112</v>
      </c>
      <c r="U4" s="106">
        <v>4.9000000000000004</v>
      </c>
      <c r="V4" s="106">
        <v>4.7</v>
      </c>
      <c r="W4" s="106">
        <v>2</v>
      </c>
      <c r="X4" s="106">
        <v>1</v>
      </c>
      <c r="Y4" s="106">
        <v>117.4</v>
      </c>
      <c r="AA4" s="107" t="s">
        <v>287</v>
      </c>
      <c r="AB4" s="108" t="s">
        <v>377</v>
      </c>
      <c r="AC4" s="108">
        <v>20</v>
      </c>
      <c r="AD4" s="108">
        <v>34</v>
      </c>
      <c r="AE4" s="108">
        <v>1.7</v>
      </c>
      <c r="AF4" s="108">
        <v>1</v>
      </c>
      <c r="AG4" s="108">
        <v>4</v>
      </c>
      <c r="AH4" s="108">
        <v>20</v>
      </c>
      <c r="AI4" s="108">
        <v>5</v>
      </c>
      <c r="AJ4" s="108">
        <v>0</v>
      </c>
      <c r="AK4" s="108">
        <v>24</v>
      </c>
      <c r="AL4" s="108">
        <v>54</v>
      </c>
      <c r="AM4" s="108">
        <v>2.2999999999999998</v>
      </c>
      <c r="AN4" s="108">
        <v>1</v>
      </c>
      <c r="AP4" s="109" t="s">
        <v>388</v>
      </c>
      <c r="AQ4" s="110" t="s">
        <v>377</v>
      </c>
      <c r="AR4" s="110">
        <v>9</v>
      </c>
      <c r="AS4" s="110">
        <v>3</v>
      </c>
      <c r="AT4" s="110">
        <v>12</v>
      </c>
      <c r="AU4" s="110">
        <v>0</v>
      </c>
      <c r="AV4" s="110">
        <v>0</v>
      </c>
      <c r="AW4" s="110"/>
      <c r="AX4" s="110"/>
      <c r="AY4" s="110"/>
      <c r="AZ4" s="110"/>
      <c r="BA4" s="110"/>
      <c r="BB4" s="110"/>
      <c r="BC4" s="110"/>
      <c r="BD4" s="110"/>
      <c r="BE4" s="110"/>
      <c r="BG4" s="111" t="s">
        <v>350</v>
      </c>
      <c r="BH4" s="112" t="s">
        <v>377</v>
      </c>
      <c r="BI4" s="112">
        <v>2</v>
      </c>
      <c r="BJ4" s="112">
        <v>2</v>
      </c>
      <c r="BK4" s="112">
        <v>100</v>
      </c>
      <c r="BL4" s="112">
        <v>2</v>
      </c>
      <c r="BM4" s="112">
        <v>3</v>
      </c>
      <c r="BN4" s="112">
        <v>66.7</v>
      </c>
      <c r="BO4" s="112">
        <v>8</v>
      </c>
      <c r="BP4" s="112"/>
      <c r="BQ4" s="112"/>
      <c r="BR4" s="112"/>
    </row>
    <row r="5" spans="1:70" ht="45">
      <c r="A5" s="1" t="s">
        <v>105</v>
      </c>
      <c r="B5" s="46" t="s">
        <v>281</v>
      </c>
      <c r="C5" s="1" t="e">
        <f>VLOOKUP(B5,$O$4:$Y$11,3,FALSE)</f>
        <v>#N/A</v>
      </c>
      <c r="D5" s="1" t="e">
        <f>VLOOKUP(B5,$O$4:$Y$11,4,FALSE)</f>
        <v>#N/A</v>
      </c>
      <c r="E5" s="1" t="e">
        <f>VLOOKUP(B5,$O$4:$Y$11,5,FALSE)</f>
        <v>#N/A</v>
      </c>
      <c r="F5" s="1" t="e">
        <f>VLOOKUP(B5,$O$4:$Y$11,6,FALSE)</f>
        <v>#N/A</v>
      </c>
      <c r="G5" s="1" t="e">
        <f>VLOOKUP(B5,$O$4:$Y$11,7,FALSE)</f>
        <v>#N/A</v>
      </c>
      <c r="H5" s="1" t="e">
        <f>VLOOKUP(B5,$O$4:$Y$11,9,FALSE)</f>
        <v>#N/A</v>
      </c>
      <c r="I5" s="1" t="e">
        <f>VLOOKUP(B5,$O$4:$Y$11,10,FALSE)</f>
        <v>#N/A</v>
      </c>
      <c r="J5" s="1" t="e">
        <f>VLOOKUP(B5,$O$4:$Y$11,11,FALSE)</f>
        <v>#N/A</v>
      </c>
      <c r="K5" s="1" t="e">
        <f t="shared" si="0"/>
        <v>#N/A</v>
      </c>
      <c r="L5" s="1" t="e">
        <f t="shared" si="1"/>
        <v>#N/A</v>
      </c>
      <c r="M5" s="1" t="e">
        <f t="shared" si="2"/>
        <v>#N/A</v>
      </c>
      <c r="O5" s="105" t="s">
        <v>282</v>
      </c>
      <c r="P5" s="106" t="s">
        <v>377</v>
      </c>
      <c r="Q5" s="106">
        <v>11</v>
      </c>
      <c r="R5" s="106">
        <v>17</v>
      </c>
      <c r="S5" s="106">
        <v>64.7</v>
      </c>
      <c r="T5" s="106">
        <v>134</v>
      </c>
      <c r="U5" s="106">
        <v>7.9</v>
      </c>
      <c r="V5" s="106">
        <v>5.2</v>
      </c>
      <c r="W5" s="106">
        <v>0</v>
      </c>
      <c r="X5" s="106">
        <v>1</v>
      </c>
      <c r="Y5" s="106">
        <v>119.2</v>
      </c>
      <c r="AA5" s="107" t="s">
        <v>279</v>
      </c>
      <c r="AB5" s="108" t="s">
        <v>377</v>
      </c>
      <c r="AC5" s="108">
        <v>3</v>
      </c>
      <c r="AD5" s="108">
        <v>1</v>
      </c>
      <c r="AE5" s="108">
        <v>0.3</v>
      </c>
      <c r="AF5" s="108">
        <v>0</v>
      </c>
      <c r="AG5" s="108"/>
      <c r="AH5" s="108"/>
      <c r="AI5" s="108"/>
      <c r="AJ5" s="108"/>
      <c r="AK5" s="108">
        <v>3</v>
      </c>
      <c r="AL5" s="108">
        <v>1</v>
      </c>
      <c r="AM5" s="108">
        <v>0.3</v>
      </c>
      <c r="AN5" s="108">
        <v>0</v>
      </c>
      <c r="AP5" s="109" t="s">
        <v>322</v>
      </c>
      <c r="AQ5" s="110" t="s">
        <v>377</v>
      </c>
      <c r="AR5" s="110">
        <v>5</v>
      </c>
      <c r="AS5" s="110">
        <v>2</v>
      </c>
      <c r="AT5" s="110">
        <v>7</v>
      </c>
      <c r="AU5" s="110">
        <v>1</v>
      </c>
      <c r="AV5" s="110">
        <v>0</v>
      </c>
      <c r="AW5" s="110"/>
      <c r="AX5" s="110"/>
      <c r="AY5" s="110"/>
      <c r="AZ5" s="110"/>
      <c r="BA5" s="110"/>
      <c r="BB5" s="110"/>
      <c r="BC5" s="110"/>
      <c r="BD5" s="110"/>
      <c r="BE5" s="110"/>
      <c r="BG5" s="111" t="s">
        <v>352</v>
      </c>
      <c r="BH5" s="112" t="s">
        <v>377</v>
      </c>
      <c r="BI5" s="112"/>
      <c r="BJ5" s="112"/>
      <c r="BK5" s="112"/>
      <c r="BL5" s="112"/>
      <c r="BM5" s="112"/>
      <c r="BN5" s="112"/>
      <c r="BO5" s="112"/>
      <c r="BP5" s="112">
        <v>4</v>
      </c>
      <c r="BQ5" s="112">
        <v>175</v>
      </c>
      <c r="BR5" s="112">
        <v>43.8</v>
      </c>
    </row>
    <row r="6" spans="1:70" ht="30">
      <c r="A6" s="1" t="s">
        <v>105</v>
      </c>
      <c r="B6" s="46" t="s">
        <v>282</v>
      </c>
      <c r="C6" s="1">
        <f>VLOOKUP(B6,$O$4:$Y$11,3,FALSE)</f>
        <v>11</v>
      </c>
      <c r="D6" s="1">
        <f>VLOOKUP(B6,$O$4:$Y$11,4,FALSE)</f>
        <v>17</v>
      </c>
      <c r="E6" s="1">
        <f>VLOOKUP(B6,$O$4:$Y$11,5,FALSE)</f>
        <v>64.7</v>
      </c>
      <c r="F6" s="1">
        <f>VLOOKUP(B6,$O$4:$Y$11,6,FALSE)</f>
        <v>134</v>
      </c>
      <c r="G6" s="1">
        <f>VLOOKUP(B6,$O$4:$Y$11,7,FALSE)</f>
        <v>7.9</v>
      </c>
      <c r="H6" s="1">
        <f>VLOOKUP(B6,$O$4:$Y$11,9,FALSE)</f>
        <v>0</v>
      </c>
      <c r="I6" s="1">
        <f>VLOOKUP(B6,$O$4:$Y$11,10,FALSE)</f>
        <v>1</v>
      </c>
      <c r="J6" s="1">
        <f>VLOOKUP(B6,$O$4:$Y$11,11,FALSE)</f>
        <v>119.2</v>
      </c>
      <c r="K6" s="1">
        <f t="shared" si="0"/>
        <v>2</v>
      </c>
      <c r="L6" s="1">
        <f t="shared" si="1"/>
        <v>8</v>
      </c>
      <c r="M6" s="1">
        <f t="shared" si="2"/>
        <v>0</v>
      </c>
      <c r="O6" s="46"/>
      <c r="P6" s="1"/>
      <c r="Q6" s="1"/>
      <c r="R6" s="1"/>
      <c r="S6" s="1"/>
      <c r="T6" s="1"/>
      <c r="U6" s="1"/>
      <c r="V6" s="1"/>
      <c r="W6" s="1"/>
      <c r="X6" s="1"/>
      <c r="Y6" s="1"/>
      <c r="AA6" s="107" t="s">
        <v>282</v>
      </c>
      <c r="AB6" s="108" t="s">
        <v>377</v>
      </c>
      <c r="AC6" s="108">
        <v>2</v>
      </c>
      <c r="AD6" s="108">
        <v>8</v>
      </c>
      <c r="AE6" s="108">
        <v>4</v>
      </c>
      <c r="AF6" s="108">
        <v>0</v>
      </c>
      <c r="AG6" s="108"/>
      <c r="AH6" s="108"/>
      <c r="AI6" s="108"/>
      <c r="AJ6" s="108"/>
      <c r="AK6" s="108">
        <v>2</v>
      </c>
      <c r="AL6" s="108">
        <v>8</v>
      </c>
      <c r="AM6" s="108">
        <v>4</v>
      </c>
      <c r="AN6" s="108">
        <v>0</v>
      </c>
      <c r="AP6" s="109" t="s">
        <v>306</v>
      </c>
      <c r="AQ6" s="110" t="s">
        <v>377</v>
      </c>
      <c r="AR6" s="110">
        <v>4</v>
      </c>
      <c r="AS6" s="110">
        <v>2</v>
      </c>
      <c r="AT6" s="110">
        <v>6</v>
      </c>
      <c r="AU6" s="110">
        <v>1</v>
      </c>
      <c r="AV6" s="110">
        <v>0</v>
      </c>
      <c r="AW6" s="110"/>
      <c r="AX6" s="110"/>
      <c r="AY6" s="110"/>
      <c r="AZ6" s="110"/>
      <c r="BA6" s="110"/>
      <c r="BB6" s="110"/>
      <c r="BC6" s="110"/>
      <c r="BD6" s="110"/>
      <c r="BE6" s="110"/>
      <c r="BG6" s="46"/>
      <c r="BH6" s="1"/>
      <c r="BI6" s="10"/>
      <c r="BJ6" s="10"/>
      <c r="BK6" s="10"/>
      <c r="BL6" s="10"/>
      <c r="BM6" s="10"/>
      <c r="BN6" s="10"/>
      <c r="BO6" s="10"/>
      <c r="BP6" s="1"/>
      <c r="BQ6" s="1"/>
      <c r="BR6" s="1"/>
    </row>
    <row r="7" spans="1:70" ht="30">
      <c r="A7" s="1" t="s">
        <v>105</v>
      </c>
      <c r="B7" s="46" t="s">
        <v>283</v>
      </c>
      <c r="C7" s="1" t="e">
        <f>VLOOKUP(B7,$O$4:$Y$11,3,FALSE)</f>
        <v>#N/A</v>
      </c>
      <c r="D7" s="1" t="e">
        <f>VLOOKUP(B7,$O$4:$Y$11,4,FALSE)</f>
        <v>#N/A</v>
      </c>
      <c r="E7" s="1" t="e">
        <f>VLOOKUP(B7,$O$4:$Y$11,5,FALSE)</f>
        <v>#N/A</v>
      </c>
      <c r="F7" s="1" t="e">
        <f>VLOOKUP(B7,$O$4:$Y$11,6,FALSE)</f>
        <v>#N/A</v>
      </c>
      <c r="G7" s="1" t="e">
        <f>VLOOKUP(B7,$O$4:$Y$11,7,FALSE)</f>
        <v>#N/A</v>
      </c>
      <c r="H7" s="1" t="e">
        <f>VLOOKUP(B7,$O$4:$Y$11,9,FALSE)</f>
        <v>#N/A</v>
      </c>
      <c r="I7" s="1" t="e">
        <f>VLOOKUP(B7,$O$4:$Y$11,10,FALSE)</f>
        <v>#N/A</v>
      </c>
      <c r="J7" s="1" t="e">
        <f>VLOOKUP(B7,$O$4:$Y$11,11,FALSE)</f>
        <v>#N/A</v>
      </c>
      <c r="K7" s="1">
        <f t="shared" si="0"/>
        <v>1</v>
      </c>
      <c r="L7" s="1">
        <f t="shared" si="1"/>
        <v>8</v>
      </c>
      <c r="M7" s="1">
        <f t="shared" si="2"/>
        <v>0</v>
      </c>
      <c r="AA7" s="107" t="s">
        <v>283</v>
      </c>
      <c r="AB7" s="108" t="s">
        <v>377</v>
      </c>
      <c r="AC7" s="108">
        <v>1</v>
      </c>
      <c r="AD7" s="108">
        <v>8</v>
      </c>
      <c r="AE7" s="108">
        <v>8</v>
      </c>
      <c r="AF7" s="108">
        <v>0</v>
      </c>
      <c r="AG7" s="108"/>
      <c r="AH7" s="108"/>
      <c r="AI7" s="108"/>
      <c r="AJ7" s="108"/>
      <c r="AK7" s="108">
        <v>1</v>
      </c>
      <c r="AL7" s="108">
        <v>8</v>
      </c>
      <c r="AM7" s="108">
        <v>8</v>
      </c>
      <c r="AN7" s="108">
        <v>0</v>
      </c>
      <c r="AP7" s="109" t="s">
        <v>307</v>
      </c>
      <c r="AQ7" s="110" t="s">
        <v>377</v>
      </c>
      <c r="AR7" s="110">
        <v>4</v>
      </c>
      <c r="AS7" s="110">
        <v>2</v>
      </c>
      <c r="AT7" s="110">
        <v>6</v>
      </c>
      <c r="AU7" s="110">
        <v>2</v>
      </c>
      <c r="AV7" s="110">
        <v>1</v>
      </c>
      <c r="AW7" s="110"/>
      <c r="AX7" s="110"/>
      <c r="AY7" s="110"/>
      <c r="AZ7" s="110"/>
      <c r="BA7" s="110"/>
      <c r="BB7" s="110"/>
      <c r="BC7" s="110"/>
      <c r="BD7" s="110"/>
      <c r="BE7" s="110"/>
    </row>
    <row r="8" spans="1:70" ht="30">
      <c r="A8" s="1"/>
      <c r="B8" s="46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AA8" s="107" t="s">
        <v>292</v>
      </c>
      <c r="AB8" s="108" t="s">
        <v>377</v>
      </c>
      <c r="AC8" s="108">
        <v>1</v>
      </c>
      <c r="AD8" s="108">
        <v>-1</v>
      </c>
      <c r="AE8" s="108">
        <v>-1</v>
      </c>
      <c r="AF8" s="108">
        <v>0</v>
      </c>
      <c r="AG8" s="108">
        <v>4</v>
      </c>
      <c r="AH8" s="108">
        <v>21</v>
      </c>
      <c r="AI8" s="108">
        <v>5.3</v>
      </c>
      <c r="AJ8" s="108">
        <v>0</v>
      </c>
      <c r="AK8" s="108">
        <v>5</v>
      </c>
      <c r="AL8" s="108">
        <v>20</v>
      </c>
      <c r="AM8" s="108">
        <v>4</v>
      </c>
      <c r="AN8" s="108">
        <v>0</v>
      </c>
      <c r="AP8" s="109" t="s">
        <v>309</v>
      </c>
      <c r="AQ8" s="110" t="s">
        <v>377</v>
      </c>
      <c r="AR8" s="110">
        <v>4</v>
      </c>
      <c r="AS8" s="110">
        <v>0</v>
      </c>
      <c r="AT8" s="110">
        <v>4</v>
      </c>
      <c r="AU8" s="110">
        <v>1</v>
      </c>
      <c r="AV8" s="110">
        <v>1</v>
      </c>
      <c r="AW8" s="110"/>
      <c r="AX8" s="110"/>
      <c r="AY8" s="110"/>
      <c r="AZ8" s="110"/>
      <c r="BA8" s="110"/>
      <c r="BB8" s="110"/>
      <c r="BC8" s="110"/>
      <c r="BD8" s="110"/>
      <c r="BE8" s="110"/>
    </row>
    <row r="9" spans="1:70" ht="30">
      <c r="A9" s="1"/>
      <c r="B9" s="46"/>
      <c r="P9" s="46"/>
      <c r="Q9" s="1"/>
      <c r="R9" s="1"/>
      <c r="S9" s="1"/>
      <c r="T9" s="1"/>
      <c r="U9" s="1"/>
      <c r="V9" s="1"/>
      <c r="W9" s="1"/>
      <c r="X9" s="1"/>
      <c r="AA9" s="107" t="s">
        <v>381</v>
      </c>
      <c r="AB9" s="108" t="s">
        <v>377</v>
      </c>
      <c r="AC9" s="108"/>
      <c r="AD9" s="108"/>
      <c r="AE9" s="108"/>
      <c r="AF9" s="108"/>
      <c r="AG9" s="108">
        <v>9</v>
      </c>
      <c r="AH9" s="108">
        <v>105</v>
      </c>
      <c r="AI9" s="108">
        <v>11.7</v>
      </c>
      <c r="AJ9" s="108">
        <v>0</v>
      </c>
      <c r="AK9" s="108">
        <v>9</v>
      </c>
      <c r="AL9" s="108">
        <v>105</v>
      </c>
      <c r="AM9" s="108">
        <v>11.7</v>
      </c>
      <c r="AN9" s="108">
        <v>0</v>
      </c>
      <c r="AP9" s="109" t="s">
        <v>318</v>
      </c>
      <c r="AQ9" s="110" t="s">
        <v>377</v>
      </c>
      <c r="AR9" s="110">
        <v>3</v>
      </c>
      <c r="AS9" s="110">
        <v>1</v>
      </c>
      <c r="AT9" s="110">
        <v>4</v>
      </c>
      <c r="AU9" s="110">
        <v>1</v>
      </c>
      <c r="AV9" s="110">
        <v>0</v>
      </c>
      <c r="AW9" s="110"/>
      <c r="AX9" s="110"/>
      <c r="AY9" s="110"/>
      <c r="AZ9" s="110"/>
      <c r="BA9" s="110"/>
      <c r="BB9" s="110"/>
      <c r="BC9" s="110"/>
      <c r="BD9" s="110"/>
      <c r="BE9" s="110"/>
    </row>
    <row r="10" spans="1:70" ht="63">
      <c r="A10" s="17" t="s">
        <v>26</v>
      </c>
      <c r="B10" s="46"/>
      <c r="O10" s="12"/>
      <c r="P10" s="46"/>
      <c r="Q10" s="1"/>
      <c r="R10" s="1"/>
      <c r="S10" s="1"/>
      <c r="T10" s="1"/>
      <c r="U10" s="1"/>
      <c r="V10" s="1"/>
      <c r="W10" s="1"/>
      <c r="X10" s="1"/>
      <c r="AA10" s="107" t="s">
        <v>298</v>
      </c>
      <c r="AB10" s="108" t="s">
        <v>377</v>
      </c>
      <c r="AC10" s="108"/>
      <c r="AD10" s="108"/>
      <c r="AE10" s="108"/>
      <c r="AF10" s="108"/>
      <c r="AG10" s="108">
        <v>4</v>
      </c>
      <c r="AH10" s="108">
        <v>45</v>
      </c>
      <c r="AI10" s="108">
        <v>11.3</v>
      </c>
      <c r="AJ10" s="108">
        <v>2</v>
      </c>
      <c r="AK10" s="108">
        <v>4</v>
      </c>
      <c r="AL10" s="108">
        <v>45</v>
      </c>
      <c r="AM10" s="108">
        <v>11.3</v>
      </c>
      <c r="AN10" s="108">
        <v>2</v>
      </c>
      <c r="AP10" s="109" t="s">
        <v>331</v>
      </c>
      <c r="AQ10" s="110" t="s">
        <v>377</v>
      </c>
      <c r="AR10" s="110">
        <v>0</v>
      </c>
      <c r="AS10" s="110">
        <v>3</v>
      </c>
      <c r="AT10" s="110">
        <v>3</v>
      </c>
      <c r="AU10" s="110">
        <v>0</v>
      </c>
      <c r="AV10" s="110">
        <v>0</v>
      </c>
      <c r="AW10" s="110"/>
      <c r="AX10" s="110"/>
      <c r="AY10" s="110"/>
      <c r="AZ10" s="110"/>
      <c r="BA10" s="110"/>
      <c r="BB10" s="110"/>
      <c r="BC10" s="110"/>
      <c r="BD10" s="110"/>
      <c r="BE10" s="110"/>
    </row>
    <row r="11" spans="1:70" ht="30">
      <c r="A11" s="10" t="s">
        <v>1</v>
      </c>
      <c r="B11" s="46" t="s">
        <v>2</v>
      </c>
      <c r="C11" t="s">
        <v>29</v>
      </c>
      <c r="D11" t="s">
        <v>6</v>
      </c>
      <c r="E11" t="s">
        <v>28</v>
      </c>
      <c r="F11" t="s">
        <v>0</v>
      </c>
      <c r="G11" t="s">
        <v>30</v>
      </c>
      <c r="H11" t="s">
        <v>32</v>
      </c>
      <c r="I11" t="s">
        <v>31</v>
      </c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107" t="s">
        <v>354</v>
      </c>
      <c r="AB11" s="108" t="s">
        <v>377</v>
      </c>
      <c r="AC11" s="108"/>
      <c r="AD11" s="108"/>
      <c r="AE11" s="108"/>
      <c r="AF11" s="108"/>
      <c r="AG11" s="108">
        <v>2</v>
      </c>
      <c r="AH11" s="108">
        <v>17</v>
      </c>
      <c r="AI11" s="108">
        <v>8.5</v>
      </c>
      <c r="AJ11" s="108">
        <v>0</v>
      </c>
      <c r="AK11" s="108">
        <v>2</v>
      </c>
      <c r="AL11" s="108">
        <v>17</v>
      </c>
      <c r="AM11" s="108">
        <v>8.5</v>
      </c>
      <c r="AN11" s="108">
        <v>0</v>
      </c>
      <c r="AP11" s="109" t="s">
        <v>333</v>
      </c>
      <c r="AQ11" s="110" t="s">
        <v>377</v>
      </c>
      <c r="AR11" s="110">
        <v>2</v>
      </c>
      <c r="AS11" s="110">
        <v>1</v>
      </c>
      <c r="AT11" s="110">
        <v>3</v>
      </c>
      <c r="AU11" s="110">
        <v>0</v>
      </c>
      <c r="AV11" s="110">
        <v>0</v>
      </c>
      <c r="AW11" s="110"/>
      <c r="AX11" s="110"/>
      <c r="AY11" s="110"/>
      <c r="AZ11" s="110"/>
      <c r="BA11" s="110"/>
      <c r="BB11" s="110"/>
      <c r="BC11" s="110"/>
      <c r="BD11" s="110"/>
      <c r="BE11" s="110"/>
    </row>
    <row r="12" spans="1:70" ht="45">
      <c r="A12" s="1" t="s">
        <v>90</v>
      </c>
      <c r="B12" s="46" t="s">
        <v>284</v>
      </c>
      <c r="C12" t="e">
        <f t="shared" ref="C12:C17" si="3">VLOOKUP(B12,$AA$4:$AN$36,3,FALSE)</f>
        <v>#N/A</v>
      </c>
      <c r="D12" t="e">
        <f t="shared" ref="D12:D17" si="4">VLOOKUP(B12,$AA$4:$AN$36,4,FALSE)</f>
        <v>#N/A</v>
      </c>
      <c r="E12" t="e">
        <f t="shared" ref="E12:E17" si="5">VLOOKUP(B12,$AA$4:$AN$36,5,FALSE)</f>
        <v>#N/A</v>
      </c>
      <c r="F12" t="e">
        <f t="shared" ref="F12:F17" si="6">VLOOKUP(B12,$AA$4:$AN$36,6,FALSE)</f>
        <v>#N/A</v>
      </c>
      <c r="G12" t="e">
        <f t="shared" ref="G12:G17" si="7">VLOOKUP(B12,$AA$4:$AN$36,7,FALSE)</f>
        <v>#N/A</v>
      </c>
      <c r="H12" t="e">
        <f t="shared" ref="H12:H17" si="8">VLOOKUP(B12,$AA$4:$AN$36,8,FALSE)</f>
        <v>#N/A</v>
      </c>
      <c r="I12" t="e">
        <f t="shared" ref="I12:I17" si="9">VLOOKUP(B12,$AA$4:$AN$36,10,FALSE)</f>
        <v>#N/A</v>
      </c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107" t="s">
        <v>301</v>
      </c>
      <c r="AB12" s="108" t="s">
        <v>377</v>
      </c>
      <c r="AC12" s="108"/>
      <c r="AD12" s="108"/>
      <c r="AE12" s="108"/>
      <c r="AF12" s="108"/>
      <c r="AG12" s="108">
        <v>1</v>
      </c>
      <c r="AH12" s="108">
        <v>38</v>
      </c>
      <c r="AI12" s="108">
        <v>38</v>
      </c>
      <c r="AJ12" s="108">
        <v>0</v>
      </c>
      <c r="AK12" s="108">
        <v>1</v>
      </c>
      <c r="AL12" s="108">
        <v>38</v>
      </c>
      <c r="AM12" s="108">
        <v>38</v>
      </c>
      <c r="AN12" s="108">
        <v>0</v>
      </c>
      <c r="AP12" s="109" t="s">
        <v>340</v>
      </c>
      <c r="AQ12" s="110" t="s">
        <v>377</v>
      </c>
      <c r="AR12" s="110">
        <v>3</v>
      </c>
      <c r="AS12" s="110">
        <v>0</v>
      </c>
      <c r="AT12" s="110">
        <v>3</v>
      </c>
      <c r="AU12" s="110">
        <v>0</v>
      </c>
      <c r="AV12" s="110">
        <v>0</v>
      </c>
      <c r="AW12" s="110"/>
      <c r="AX12" s="110"/>
      <c r="AY12" s="110"/>
      <c r="AZ12" s="110"/>
      <c r="BA12" s="110"/>
      <c r="BB12" s="110"/>
      <c r="BC12" s="110"/>
      <c r="BD12" s="110"/>
      <c r="BE12" s="110"/>
    </row>
    <row r="13" spans="1:70" ht="30">
      <c r="A13" s="1" t="s">
        <v>90</v>
      </c>
      <c r="B13" s="46" t="s">
        <v>285</v>
      </c>
      <c r="C13" t="e">
        <f t="shared" si="3"/>
        <v>#N/A</v>
      </c>
      <c r="D13" t="e">
        <f t="shared" si="4"/>
        <v>#N/A</v>
      </c>
      <c r="E13" t="e">
        <f t="shared" si="5"/>
        <v>#N/A</v>
      </c>
      <c r="F13" t="e">
        <f t="shared" si="6"/>
        <v>#N/A</v>
      </c>
      <c r="G13" t="e">
        <f t="shared" si="7"/>
        <v>#N/A</v>
      </c>
      <c r="H13" t="e">
        <f t="shared" si="8"/>
        <v>#N/A</v>
      </c>
      <c r="I13" t="e">
        <f t="shared" si="9"/>
        <v>#N/A</v>
      </c>
      <c r="O13" s="46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P13" s="109" t="s">
        <v>330</v>
      </c>
      <c r="AQ13" s="110" t="s">
        <v>377</v>
      </c>
      <c r="AR13" s="110">
        <v>2</v>
      </c>
      <c r="AS13" s="110">
        <v>0</v>
      </c>
      <c r="AT13" s="110">
        <v>2</v>
      </c>
      <c r="AU13" s="110">
        <v>1</v>
      </c>
      <c r="AV13" s="110">
        <v>0</v>
      </c>
      <c r="AW13" s="110">
        <v>1</v>
      </c>
      <c r="AX13" s="110">
        <v>0</v>
      </c>
      <c r="AY13" s="110">
        <v>0</v>
      </c>
      <c r="AZ13" s="110">
        <v>0</v>
      </c>
      <c r="BA13" s="110">
        <v>1</v>
      </c>
      <c r="BB13" s="110"/>
      <c r="BC13" s="110"/>
      <c r="BD13" s="110"/>
      <c r="BE13" s="110"/>
    </row>
    <row r="14" spans="1:70" ht="30">
      <c r="A14" s="1" t="s">
        <v>90</v>
      </c>
      <c r="B14" s="46" t="s">
        <v>286</v>
      </c>
      <c r="C14" t="e">
        <f t="shared" si="3"/>
        <v>#N/A</v>
      </c>
      <c r="D14" t="e">
        <f t="shared" si="4"/>
        <v>#N/A</v>
      </c>
      <c r="E14" t="e">
        <f t="shared" si="5"/>
        <v>#N/A</v>
      </c>
      <c r="F14" t="e">
        <f t="shared" si="6"/>
        <v>#N/A</v>
      </c>
      <c r="G14" t="e">
        <f t="shared" si="7"/>
        <v>#N/A</v>
      </c>
      <c r="H14" t="e">
        <f t="shared" si="8"/>
        <v>#N/A</v>
      </c>
      <c r="I14" t="e">
        <f t="shared" si="9"/>
        <v>#N/A</v>
      </c>
      <c r="O14" s="46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P14" s="109" t="s">
        <v>324</v>
      </c>
      <c r="AQ14" s="110" t="s">
        <v>377</v>
      </c>
      <c r="AR14" s="110">
        <v>2</v>
      </c>
      <c r="AS14" s="110">
        <v>0</v>
      </c>
      <c r="AT14" s="110">
        <v>2</v>
      </c>
      <c r="AU14" s="110">
        <v>0</v>
      </c>
      <c r="AV14" s="110">
        <v>0</v>
      </c>
      <c r="AW14" s="110"/>
      <c r="AX14" s="110"/>
      <c r="AY14" s="110"/>
      <c r="AZ14" s="110"/>
      <c r="BA14" s="110"/>
      <c r="BB14" s="110"/>
      <c r="BC14" s="110"/>
      <c r="BD14" s="110"/>
      <c r="BE14" s="110">
        <v>1</v>
      </c>
    </row>
    <row r="15" spans="1:70" ht="30">
      <c r="A15" s="1" t="s">
        <v>90</v>
      </c>
      <c r="B15" s="46" t="s">
        <v>287</v>
      </c>
      <c r="C15">
        <f t="shared" si="3"/>
        <v>20</v>
      </c>
      <c r="D15">
        <f t="shared" si="4"/>
        <v>34</v>
      </c>
      <c r="E15">
        <f t="shared" si="5"/>
        <v>1.7</v>
      </c>
      <c r="F15">
        <f t="shared" si="6"/>
        <v>1</v>
      </c>
      <c r="G15">
        <f t="shared" si="7"/>
        <v>4</v>
      </c>
      <c r="H15">
        <f t="shared" si="8"/>
        <v>20</v>
      </c>
      <c r="I15">
        <f t="shared" si="9"/>
        <v>0</v>
      </c>
      <c r="O15" s="46"/>
      <c r="P15" s="1"/>
      <c r="Q15" s="1"/>
      <c r="R15" s="1"/>
      <c r="S15" s="1"/>
      <c r="T15" s="1"/>
      <c r="U15" s="10"/>
      <c r="V15" s="10"/>
      <c r="W15" s="10"/>
      <c r="X15" s="10"/>
      <c r="Y15" s="1"/>
      <c r="Z15" s="1"/>
      <c r="AA15" s="1"/>
      <c r="AB15" s="1"/>
      <c r="AP15" s="109" t="s">
        <v>345</v>
      </c>
      <c r="AQ15" s="110" t="s">
        <v>377</v>
      </c>
      <c r="AR15" s="110">
        <v>2</v>
      </c>
      <c r="AS15" s="110">
        <v>0</v>
      </c>
      <c r="AT15" s="110">
        <v>2</v>
      </c>
      <c r="AU15" s="110">
        <v>0</v>
      </c>
      <c r="AV15" s="110">
        <v>0</v>
      </c>
      <c r="AW15" s="110"/>
      <c r="AX15" s="110"/>
      <c r="AY15" s="110"/>
      <c r="AZ15" s="110"/>
      <c r="BA15" s="110"/>
      <c r="BB15" s="110"/>
      <c r="BC15" s="110"/>
      <c r="BD15" s="110"/>
      <c r="BE15" s="110"/>
    </row>
    <row r="16" spans="1:70" ht="30">
      <c r="A16" s="1" t="s">
        <v>90</v>
      </c>
      <c r="B16" s="46" t="s">
        <v>288</v>
      </c>
      <c r="C16" t="e">
        <f t="shared" si="3"/>
        <v>#N/A</v>
      </c>
      <c r="D16" t="e">
        <f t="shared" si="4"/>
        <v>#N/A</v>
      </c>
      <c r="E16" t="e">
        <f t="shared" si="5"/>
        <v>#N/A</v>
      </c>
      <c r="F16" t="e">
        <f t="shared" si="6"/>
        <v>#N/A</v>
      </c>
      <c r="G16" t="e">
        <f t="shared" si="7"/>
        <v>#N/A</v>
      </c>
      <c r="H16" t="e">
        <f t="shared" si="8"/>
        <v>#N/A</v>
      </c>
      <c r="I16" t="e">
        <f t="shared" si="9"/>
        <v>#N/A</v>
      </c>
      <c r="O16" s="46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P16" s="109" t="s">
        <v>311</v>
      </c>
      <c r="AQ16" s="110" t="s">
        <v>377</v>
      </c>
      <c r="AR16" s="110">
        <v>1</v>
      </c>
      <c r="AS16" s="110">
        <v>0</v>
      </c>
      <c r="AT16" s="110">
        <v>1</v>
      </c>
      <c r="AU16" s="110">
        <v>0</v>
      </c>
      <c r="AV16" s="110">
        <v>0</v>
      </c>
      <c r="AW16" s="110"/>
      <c r="AX16" s="110"/>
      <c r="AY16" s="110"/>
      <c r="AZ16" s="110"/>
      <c r="BA16" s="110"/>
      <c r="BB16" s="110"/>
      <c r="BC16" s="110"/>
      <c r="BD16" s="110"/>
      <c r="BE16" s="110"/>
    </row>
    <row r="17" spans="1:57" ht="30">
      <c r="A17" s="1" t="s">
        <v>90</v>
      </c>
      <c r="B17" s="46" t="s">
        <v>289</v>
      </c>
      <c r="C17" t="e">
        <f t="shared" si="3"/>
        <v>#N/A</v>
      </c>
      <c r="D17" t="e">
        <f t="shared" si="4"/>
        <v>#N/A</v>
      </c>
      <c r="E17" t="e">
        <f t="shared" si="5"/>
        <v>#N/A</v>
      </c>
      <c r="F17" t="e">
        <f t="shared" si="6"/>
        <v>#N/A</v>
      </c>
      <c r="G17" t="e">
        <f t="shared" si="7"/>
        <v>#N/A</v>
      </c>
      <c r="H17" t="e">
        <f t="shared" si="8"/>
        <v>#N/A</v>
      </c>
      <c r="I17" t="e">
        <f t="shared" si="9"/>
        <v>#N/A</v>
      </c>
      <c r="O17" s="46"/>
      <c r="P17" s="1"/>
      <c r="Q17" s="1"/>
      <c r="R17" s="1"/>
      <c r="S17" s="1"/>
      <c r="T17" s="1"/>
      <c r="U17" s="10"/>
      <c r="V17" s="10"/>
      <c r="W17" s="10"/>
      <c r="X17" s="10"/>
      <c r="Y17" s="1"/>
      <c r="Z17" s="1"/>
      <c r="AA17" s="1"/>
      <c r="AB17" s="1"/>
      <c r="AP17" s="109" t="s">
        <v>312</v>
      </c>
      <c r="AQ17" s="110" t="s">
        <v>377</v>
      </c>
      <c r="AR17" s="110">
        <v>0</v>
      </c>
      <c r="AS17" s="110">
        <v>1</v>
      </c>
      <c r="AT17" s="110">
        <v>1</v>
      </c>
      <c r="AU17" s="110">
        <v>0</v>
      </c>
      <c r="AV17" s="110">
        <v>0</v>
      </c>
      <c r="AW17" s="110"/>
      <c r="AX17" s="110"/>
      <c r="AY17" s="110"/>
      <c r="AZ17" s="110"/>
      <c r="BA17" s="110"/>
      <c r="BB17" s="110"/>
      <c r="BC17" s="110"/>
      <c r="BD17" s="110"/>
      <c r="BE17" s="110"/>
    </row>
    <row r="18" spans="1:57" ht="30">
      <c r="A18" s="1"/>
      <c r="B18" s="46"/>
      <c r="O18" s="46"/>
      <c r="P18" s="1"/>
      <c r="Q18" s="10"/>
      <c r="R18" s="10"/>
      <c r="S18" s="10"/>
      <c r="T18" s="10"/>
      <c r="U18" s="1"/>
      <c r="V18" s="1"/>
      <c r="W18" s="1"/>
      <c r="X18" s="1"/>
      <c r="Y18" s="1"/>
      <c r="Z18" s="1"/>
      <c r="AA18" s="1"/>
      <c r="AB18" s="1"/>
      <c r="AP18" s="109" t="s">
        <v>319</v>
      </c>
      <c r="AQ18" s="110" t="s">
        <v>377</v>
      </c>
      <c r="AR18" s="110">
        <v>0</v>
      </c>
      <c r="AS18" s="110">
        <v>1</v>
      </c>
      <c r="AT18" s="110">
        <v>1</v>
      </c>
      <c r="AU18" s="110">
        <v>0</v>
      </c>
      <c r="AV18" s="110">
        <v>0</v>
      </c>
      <c r="AW18" s="110"/>
      <c r="AX18" s="110"/>
      <c r="AY18" s="110"/>
      <c r="AZ18" s="110"/>
      <c r="BA18" s="110"/>
      <c r="BB18" s="110"/>
      <c r="BC18" s="110"/>
      <c r="BD18" s="110"/>
      <c r="BE18" s="110"/>
    </row>
    <row r="19" spans="1:57" ht="30">
      <c r="A19" s="1"/>
      <c r="B19" s="46"/>
      <c r="O19" s="46"/>
      <c r="P19" s="1"/>
      <c r="Q19" s="10"/>
      <c r="R19" s="10"/>
      <c r="S19" s="10"/>
      <c r="T19" s="10"/>
      <c r="U19" s="1"/>
      <c r="V19" s="1"/>
      <c r="W19" s="1"/>
      <c r="X19" s="1"/>
      <c r="Y19" s="1"/>
      <c r="Z19" s="1"/>
      <c r="AA19" s="1"/>
      <c r="AB19" s="1"/>
      <c r="AP19" s="109" t="s">
        <v>320</v>
      </c>
      <c r="AQ19" s="110" t="s">
        <v>377</v>
      </c>
      <c r="AR19" s="110">
        <v>1</v>
      </c>
      <c r="AS19" s="110">
        <v>0</v>
      </c>
      <c r="AT19" s="110">
        <v>1</v>
      </c>
      <c r="AU19" s="110">
        <v>0</v>
      </c>
      <c r="AV19" s="110">
        <v>0</v>
      </c>
      <c r="AW19" s="110"/>
      <c r="AX19" s="110"/>
      <c r="AY19" s="110"/>
      <c r="AZ19" s="110"/>
      <c r="BA19" s="110"/>
      <c r="BB19" s="110"/>
      <c r="BC19" s="110"/>
      <c r="BD19" s="110"/>
      <c r="BE19" s="110"/>
    </row>
    <row r="20" spans="1:57" ht="30">
      <c r="A20" s="1"/>
      <c r="B20" s="46"/>
      <c r="O20" s="46"/>
      <c r="P20" s="1"/>
      <c r="Q20" s="10"/>
      <c r="R20" s="10"/>
      <c r="S20" s="10"/>
      <c r="T20" s="10"/>
      <c r="U20" s="1"/>
      <c r="V20" s="1"/>
      <c r="W20" s="1"/>
      <c r="X20" s="1"/>
      <c r="Y20" s="1"/>
      <c r="Z20" s="1"/>
      <c r="AA20" s="1"/>
      <c r="AB20" s="1"/>
      <c r="AP20" s="109" t="s">
        <v>287</v>
      </c>
      <c r="AQ20" s="110" t="s">
        <v>377</v>
      </c>
      <c r="AR20" s="110">
        <v>1</v>
      </c>
      <c r="AS20" s="110">
        <v>0</v>
      </c>
      <c r="AT20" s="110">
        <v>1</v>
      </c>
      <c r="AU20" s="110">
        <v>0</v>
      </c>
      <c r="AV20" s="110">
        <v>0</v>
      </c>
      <c r="AW20" s="110"/>
      <c r="AX20" s="110"/>
      <c r="AY20" s="110"/>
      <c r="AZ20" s="110"/>
      <c r="BA20" s="110"/>
      <c r="BB20" s="110"/>
      <c r="BC20" s="110"/>
      <c r="BD20" s="110"/>
      <c r="BE20" s="110"/>
    </row>
    <row r="21" spans="1:57" ht="30">
      <c r="A21" s="1"/>
      <c r="B21" s="46"/>
      <c r="O21" s="46"/>
      <c r="P21" s="1"/>
      <c r="Q21" s="10"/>
      <c r="R21" s="10"/>
      <c r="S21" s="10"/>
      <c r="T21" s="10"/>
      <c r="U21" s="1"/>
      <c r="V21" s="1"/>
      <c r="W21" s="1"/>
      <c r="X21" s="1"/>
      <c r="Y21" s="1"/>
      <c r="Z21" s="1"/>
      <c r="AA21" s="1"/>
      <c r="AB21" s="1"/>
      <c r="AP21" s="109" t="s">
        <v>334</v>
      </c>
      <c r="AQ21" s="110" t="s">
        <v>377</v>
      </c>
      <c r="AR21" s="110">
        <v>1</v>
      </c>
      <c r="AS21" s="110">
        <v>0</v>
      </c>
      <c r="AT21" s="110">
        <v>1</v>
      </c>
      <c r="AU21" s="110">
        <v>1</v>
      </c>
      <c r="AV21" s="110">
        <v>0</v>
      </c>
      <c r="AW21" s="110"/>
      <c r="AX21" s="110"/>
      <c r="AY21" s="110"/>
      <c r="AZ21" s="110"/>
      <c r="BA21" s="110"/>
      <c r="BB21" s="110"/>
      <c r="BC21" s="110"/>
      <c r="BD21" s="110"/>
      <c r="BE21" s="110"/>
    </row>
    <row r="22" spans="1:57" ht="52.5">
      <c r="A22" s="16" t="s">
        <v>27</v>
      </c>
      <c r="B22" s="46"/>
      <c r="AP22" s="109" t="s">
        <v>283</v>
      </c>
      <c r="AQ22" s="110" t="s">
        <v>377</v>
      </c>
      <c r="AR22" s="110">
        <v>0</v>
      </c>
      <c r="AS22" s="110">
        <v>1</v>
      </c>
      <c r="AT22" s="110">
        <v>1</v>
      </c>
      <c r="AU22" s="110">
        <v>0</v>
      </c>
      <c r="AV22" s="110">
        <v>0</v>
      </c>
      <c r="AW22" s="110"/>
      <c r="AX22" s="110"/>
      <c r="AY22" s="110"/>
      <c r="AZ22" s="110"/>
      <c r="BA22" s="110"/>
      <c r="BB22" s="110"/>
      <c r="BC22" s="110"/>
      <c r="BD22" s="110"/>
      <c r="BE22" s="110"/>
    </row>
    <row r="23" spans="1:57" ht="30">
      <c r="A23" s="1" t="s">
        <v>1</v>
      </c>
      <c r="B23" s="46" t="s">
        <v>2</v>
      </c>
      <c r="C23" t="s">
        <v>30</v>
      </c>
      <c r="D23" t="s">
        <v>6</v>
      </c>
      <c r="E23" t="s">
        <v>28</v>
      </c>
      <c r="F23" t="s">
        <v>0</v>
      </c>
      <c r="AP23" s="109" t="s">
        <v>347</v>
      </c>
      <c r="AQ23" s="110" t="s">
        <v>377</v>
      </c>
      <c r="AR23" s="110">
        <v>0</v>
      </c>
      <c r="AS23" s="110">
        <v>1</v>
      </c>
      <c r="AT23" s="110">
        <v>1</v>
      </c>
      <c r="AU23" s="110">
        <v>0</v>
      </c>
      <c r="AV23" s="110">
        <v>0</v>
      </c>
      <c r="AW23" s="110"/>
      <c r="AX23" s="110"/>
      <c r="AY23" s="110"/>
      <c r="AZ23" s="110"/>
      <c r="BA23" s="110"/>
      <c r="BB23" s="110"/>
      <c r="BC23" s="110"/>
      <c r="BD23" s="110"/>
      <c r="BE23" s="110"/>
    </row>
    <row r="24" spans="1:57" ht="45">
      <c r="A24" s="1" t="s">
        <v>84</v>
      </c>
      <c r="B24" s="46" t="s">
        <v>290</v>
      </c>
      <c r="C24" t="e">
        <f t="shared" ref="C24:C40" si="10">VLOOKUP(B24,$AA$4:$AN$36,7,FALSE)</f>
        <v>#N/A</v>
      </c>
      <c r="D24" t="e">
        <f t="shared" ref="D24:D40" si="11">VLOOKUP(B24,$AA$4:$AN$36,8,FALSE)</f>
        <v>#N/A</v>
      </c>
      <c r="E24" t="e">
        <f t="shared" ref="E24:E40" si="12">VLOOKUP(B24,$AA$4:$AN$36,9,FALSE)</f>
        <v>#N/A</v>
      </c>
      <c r="F24" t="e">
        <f t="shared" ref="F24:F40" si="13">VLOOKUP(B24,$AA$4:$AN$36,10,FALSE)</f>
        <v>#N/A</v>
      </c>
      <c r="AP24" s="109" t="s">
        <v>352</v>
      </c>
      <c r="AQ24" s="110" t="s">
        <v>377</v>
      </c>
      <c r="AR24" s="110">
        <v>1</v>
      </c>
      <c r="AS24" s="110">
        <v>0</v>
      </c>
      <c r="AT24" s="110">
        <v>1</v>
      </c>
      <c r="AU24" s="110">
        <v>0</v>
      </c>
      <c r="AV24" s="110">
        <v>0</v>
      </c>
      <c r="AW24" s="110"/>
      <c r="AX24" s="110"/>
      <c r="AY24" s="110"/>
      <c r="AZ24" s="110"/>
      <c r="BA24" s="110"/>
      <c r="BB24" s="110"/>
      <c r="BC24" s="110"/>
      <c r="BD24" s="110"/>
      <c r="BE24" s="110"/>
    </row>
    <row r="25" spans="1:57" ht="25.5">
      <c r="A25" s="1" t="s">
        <v>84</v>
      </c>
      <c r="B25" s="46" t="s">
        <v>291</v>
      </c>
      <c r="C25" t="e">
        <f t="shared" si="10"/>
        <v>#N/A</v>
      </c>
      <c r="D25" t="e">
        <f t="shared" si="11"/>
        <v>#N/A</v>
      </c>
      <c r="E25" t="e">
        <f t="shared" si="12"/>
        <v>#N/A</v>
      </c>
      <c r="F25" t="e">
        <f t="shared" si="13"/>
        <v>#N/A</v>
      </c>
      <c r="AP25" s="46"/>
      <c r="AQ25" s="1"/>
      <c r="AR25" s="1"/>
      <c r="AS25" s="1"/>
      <c r="AT25" s="1"/>
      <c r="AU25" s="1"/>
      <c r="AV25" s="1"/>
      <c r="AW25" s="10"/>
      <c r="AX25" s="10"/>
      <c r="AY25" s="10"/>
      <c r="AZ25" s="10"/>
      <c r="BA25" s="10"/>
      <c r="BB25" s="10"/>
      <c r="BC25" s="10"/>
      <c r="BD25" s="10"/>
      <c r="BE25" s="10"/>
    </row>
    <row r="26" spans="1:57" ht="25.5">
      <c r="A26" s="1" t="s">
        <v>84</v>
      </c>
      <c r="B26" s="46" t="s">
        <v>292</v>
      </c>
      <c r="C26">
        <f t="shared" si="10"/>
        <v>4</v>
      </c>
      <c r="D26">
        <f t="shared" si="11"/>
        <v>21</v>
      </c>
      <c r="E26">
        <f t="shared" si="12"/>
        <v>5.3</v>
      </c>
      <c r="F26">
        <f t="shared" si="13"/>
        <v>0</v>
      </c>
      <c r="AP26" s="46"/>
      <c r="AQ26" s="1"/>
      <c r="AR26" s="1"/>
      <c r="AS26" s="1"/>
      <c r="AT26" s="1"/>
      <c r="AU26" s="1"/>
      <c r="AV26" s="1"/>
      <c r="AW26" s="10"/>
      <c r="AX26" s="10"/>
      <c r="AY26" s="10"/>
      <c r="AZ26" s="10"/>
      <c r="BA26" s="10"/>
      <c r="BB26" s="10"/>
      <c r="BC26" s="10"/>
      <c r="BD26" s="10"/>
      <c r="BE26" s="10"/>
    </row>
    <row r="27" spans="1:57" ht="25.5">
      <c r="A27" s="1" t="s">
        <v>84</v>
      </c>
      <c r="B27" s="46" t="s">
        <v>293</v>
      </c>
      <c r="C27" t="e">
        <f t="shared" si="10"/>
        <v>#N/A</v>
      </c>
      <c r="D27" t="e">
        <f t="shared" si="11"/>
        <v>#N/A</v>
      </c>
      <c r="E27" t="e">
        <f t="shared" si="12"/>
        <v>#N/A</v>
      </c>
      <c r="F27" t="e">
        <f t="shared" si="13"/>
        <v>#N/A</v>
      </c>
    </row>
    <row r="28" spans="1:57">
      <c r="A28" s="1" t="s">
        <v>84</v>
      </c>
      <c r="B28" s="46" t="s">
        <v>294</v>
      </c>
      <c r="C28" t="e">
        <f t="shared" si="10"/>
        <v>#N/A</v>
      </c>
      <c r="D28" t="e">
        <f t="shared" si="11"/>
        <v>#N/A</v>
      </c>
      <c r="E28" t="e">
        <f t="shared" si="12"/>
        <v>#N/A</v>
      </c>
      <c r="F28" t="e">
        <f t="shared" si="13"/>
        <v>#N/A</v>
      </c>
    </row>
    <row r="29" spans="1:57" ht="25.5">
      <c r="A29" s="1" t="s">
        <v>84</v>
      </c>
      <c r="B29" s="46" t="s">
        <v>295</v>
      </c>
      <c r="C29" t="e">
        <f t="shared" si="10"/>
        <v>#N/A</v>
      </c>
      <c r="D29" t="e">
        <f t="shared" si="11"/>
        <v>#N/A</v>
      </c>
      <c r="E29" t="e">
        <f t="shared" si="12"/>
        <v>#N/A</v>
      </c>
      <c r="F29" t="e">
        <f t="shared" si="13"/>
        <v>#N/A</v>
      </c>
    </row>
    <row r="30" spans="1:57">
      <c r="A30" s="1" t="s">
        <v>84</v>
      </c>
      <c r="B30" s="46" t="s">
        <v>296</v>
      </c>
      <c r="C30" t="e">
        <f t="shared" si="10"/>
        <v>#N/A</v>
      </c>
      <c r="D30" t="e">
        <f t="shared" si="11"/>
        <v>#N/A</v>
      </c>
      <c r="E30" t="e">
        <f t="shared" si="12"/>
        <v>#N/A</v>
      </c>
      <c r="F30" t="e">
        <f t="shared" si="13"/>
        <v>#N/A</v>
      </c>
    </row>
    <row r="31" spans="1:57" ht="25.5">
      <c r="A31" s="1" t="s">
        <v>84</v>
      </c>
      <c r="B31" s="46" t="s">
        <v>297</v>
      </c>
      <c r="C31" t="e">
        <f t="shared" si="10"/>
        <v>#N/A</v>
      </c>
      <c r="D31" t="e">
        <f t="shared" si="11"/>
        <v>#N/A</v>
      </c>
      <c r="E31" t="e">
        <f t="shared" si="12"/>
        <v>#N/A</v>
      </c>
      <c r="F31" t="e">
        <f t="shared" si="13"/>
        <v>#N/A</v>
      </c>
    </row>
    <row r="32" spans="1:57" ht="25.5">
      <c r="A32" s="1" t="s">
        <v>84</v>
      </c>
      <c r="B32" s="46" t="s">
        <v>298</v>
      </c>
      <c r="C32">
        <f t="shared" si="10"/>
        <v>4</v>
      </c>
      <c r="D32">
        <f t="shared" si="11"/>
        <v>45</v>
      </c>
      <c r="E32">
        <f t="shared" si="12"/>
        <v>11.3</v>
      </c>
      <c r="F32">
        <f t="shared" si="13"/>
        <v>2</v>
      </c>
    </row>
    <row r="33" spans="1:6" ht="25.5">
      <c r="A33" s="1" t="s">
        <v>84</v>
      </c>
      <c r="B33" s="46" t="s">
        <v>299</v>
      </c>
      <c r="C33" t="e">
        <f t="shared" si="10"/>
        <v>#N/A</v>
      </c>
      <c r="D33" t="e">
        <f t="shared" si="11"/>
        <v>#N/A</v>
      </c>
      <c r="E33" t="e">
        <f t="shared" si="12"/>
        <v>#N/A</v>
      </c>
      <c r="F33" t="e">
        <f t="shared" si="13"/>
        <v>#N/A</v>
      </c>
    </row>
    <row r="34" spans="1:6" ht="25.5">
      <c r="A34" s="1" t="s">
        <v>84</v>
      </c>
      <c r="B34" s="46" t="s">
        <v>300</v>
      </c>
      <c r="C34">
        <f t="shared" si="10"/>
        <v>9</v>
      </c>
      <c r="D34">
        <f t="shared" si="11"/>
        <v>105</v>
      </c>
      <c r="E34">
        <f t="shared" si="12"/>
        <v>11.7</v>
      </c>
      <c r="F34">
        <f t="shared" si="13"/>
        <v>0</v>
      </c>
    </row>
    <row r="35" spans="1:6" ht="25.5">
      <c r="A35" s="1" t="s">
        <v>84</v>
      </c>
      <c r="B35" s="46" t="s">
        <v>301</v>
      </c>
      <c r="C35">
        <f t="shared" si="10"/>
        <v>1</v>
      </c>
      <c r="D35">
        <f t="shared" si="11"/>
        <v>38</v>
      </c>
      <c r="E35">
        <f t="shared" si="12"/>
        <v>38</v>
      </c>
      <c r="F35">
        <f t="shared" si="13"/>
        <v>0</v>
      </c>
    </row>
    <row r="36" spans="1:6" ht="25.5">
      <c r="A36" s="1" t="s">
        <v>84</v>
      </c>
      <c r="B36" s="46" t="s">
        <v>302</v>
      </c>
      <c r="C36" t="e">
        <f t="shared" si="10"/>
        <v>#N/A</v>
      </c>
      <c r="D36" t="e">
        <f t="shared" si="11"/>
        <v>#N/A</v>
      </c>
      <c r="E36" t="e">
        <f t="shared" si="12"/>
        <v>#N/A</v>
      </c>
      <c r="F36" t="e">
        <f t="shared" si="13"/>
        <v>#N/A</v>
      </c>
    </row>
    <row r="37" spans="1:6" ht="25.5">
      <c r="A37" s="1" t="s">
        <v>77</v>
      </c>
      <c r="B37" s="46" t="s">
        <v>354</v>
      </c>
      <c r="C37">
        <f t="shared" si="10"/>
        <v>2</v>
      </c>
      <c r="D37">
        <f t="shared" si="11"/>
        <v>17</v>
      </c>
      <c r="E37">
        <f t="shared" si="12"/>
        <v>8.5</v>
      </c>
      <c r="F37">
        <f t="shared" si="13"/>
        <v>0</v>
      </c>
    </row>
    <row r="38" spans="1:6" ht="25.5">
      <c r="A38" s="1" t="s">
        <v>77</v>
      </c>
      <c r="B38" s="46" t="s">
        <v>356</v>
      </c>
      <c r="C38" t="e">
        <f t="shared" si="10"/>
        <v>#N/A</v>
      </c>
      <c r="D38" t="e">
        <f t="shared" si="11"/>
        <v>#N/A</v>
      </c>
      <c r="E38" t="e">
        <f t="shared" si="12"/>
        <v>#N/A</v>
      </c>
      <c r="F38" t="e">
        <f t="shared" si="13"/>
        <v>#N/A</v>
      </c>
    </row>
    <row r="39" spans="1:6" ht="25.5">
      <c r="A39" s="1" t="s">
        <v>77</v>
      </c>
      <c r="B39" s="46" t="s">
        <v>357</v>
      </c>
      <c r="C39" t="e">
        <f t="shared" si="10"/>
        <v>#N/A</v>
      </c>
      <c r="D39" t="e">
        <f t="shared" si="11"/>
        <v>#N/A</v>
      </c>
      <c r="E39" t="e">
        <f t="shared" si="12"/>
        <v>#N/A</v>
      </c>
      <c r="F39" t="e">
        <f t="shared" si="13"/>
        <v>#N/A</v>
      </c>
    </row>
    <row r="40" spans="1:6" ht="25.5">
      <c r="A40" s="1" t="s">
        <v>77</v>
      </c>
      <c r="B40" s="46" t="s">
        <v>358</v>
      </c>
      <c r="C40" t="e">
        <f t="shared" si="10"/>
        <v>#N/A</v>
      </c>
      <c r="D40" t="e">
        <f t="shared" si="11"/>
        <v>#N/A</v>
      </c>
      <c r="E40" t="e">
        <f t="shared" si="12"/>
        <v>#N/A</v>
      </c>
      <c r="F40" t="e">
        <f t="shared" si="13"/>
        <v>#N/A</v>
      </c>
    </row>
    <row r="41" spans="1:6">
      <c r="A41" s="1"/>
      <c r="B41" s="46"/>
    </row>
    <row r="42" spans="1:6">
      <c r="A42" s="1"/>
      <c r="B42" s="46"/>
    </row>
    <row r="43" spans="1:6">
      <c r="A43" s="1"/>
      <c r="B43" s="46"/>
    </row>
    <row r="44" spans="1:6">
      <c r="A44" s="1"/>
      <c r="B44" s="46"/>
    </row>
    <row r="45" spans="1:6">
      <c r="A45" s="1"/>
      <c r="B45" s="46"/>
    </row>
    <row r="46" spans="1:6">
      <c r="A46" s="1"/>
      <c r="B46" s="46"/>
    </row>
    <row r="47" spans="1:6">
      <c r="A47" s="1"/>
      <c r="B47" s="46"/>
    </row>
    <row r="48" spans="1:6">
      <c r="A48" s="1"/>
      <c r="B48" s="46"/>
    </row>
    <row r="49" spans="1:13">
      <c r="A49" s="1"/>
      <c r="B49" s="46"/>
    </row>
    <row r="50" spans="1:13">
      <c r="A50" s="1"/>
      <c r="B50" s="46"/>
    </row>
    <row r="51" spans="1:13" ht="46.5">
      <c r="A51" s="15" t="s">
        <v>47</v>
      </c>
      <c r="B51" s="46"/>
    </row>
    <row r="52" spans="1:13">
      <c r="A52" s="1" t="s">
        <v>1</v>
      </c>
      <c r="B52" s="46" t="s">
        <v>2</v>
      </c>
      <c r="C52" t="s">
        <v>36</v>
      </c>
      <c r="D52" t="s">
        <v>37</v>
      </c>
      <c r="E52" t="s">
        <v>38</v>
      </c>
      <c r="F52" t="s">
        <v>51</v>
      </c>
      <c r="G52" t="s">
        <v>52</v>
      </c>
      <c r="H52" t="s">
        <v>8</v>
      </c>
      <c r="I52" t="s">
        <v>54</v>
      </c>
      <c r="J52" t="s">
        <v>55</v>
      </c>
      <c r="K52" t="s">
        <v>15</v>
      </c>
      <c r="L52" t="s">
        <v>39</v>
      </c>
      <c r="M52" t="s">
        <v>53</v>
      </c>
    </row>
    <row r="53" spans="1:13" ht="25.5">
      <c r="A53" s="1" t="s">
        <v>72</v>
      </c>
      <c r="B53" s="46" t="s">
        <v>303</v>
      </c>
      <c r="C53" t="e">
        <f>VLOOKUP(B53,$AP$4:$BE$256,3,FALSE)</f>
        <v>#N/A</v>
      </c>
      <c r="D53" t="e">
        <f>VLOOKUP(B53,$AP$4:$BE$256,4,FALSE)</f>
        <v>#N/A</v>
      </c>
      <c r="E53" t="e">
        <f>VLOOKUP(B53,$AP$4:$BE$256,5,FALSE)</f>
        <v>#N/A</v>
      </c>
      <c r="F53" t="e">
        <f>VLOOKUP(B53,$AP$4:$BE$256,6,FALSE)</f>
        <v>#N/A</v>
      </c>
      <c r="G53" t="e">
        <f>VLOOKUP(B53,$AP$4:$BE$256,7,FALSE)</f>
        <v>#N/A</v>
      </c>
      <c r="H53" t="e">
        <f>VLOOKUP(B53,$AP$4:$BE$256,8,FALSE)</f>
        <v>#N/A</v>
      </c>
      <c r="I53" t="e">
        <f>VLOOKUP(B53,$AP$4:$BE$256,12,FALSE)</f>
        <v>#N/A</v>
      </c>
      <c r="J53" t="e">
        <f>VLOOKUP(B53,$AP$4:$BE$256,11,FALSE)</f>
        <v>#N/A</v>
      </c>
      <c r="K53" t="e">
        <f>VLOOKUP(B53,$AP$4:$BE$526,13,FALSE)</f>
        <v>#N/A</v>
      </c>
      <c r="L53" t="e">
        <f>VLOOKUP(B53,$AP$4:$BE$256,16,FALSE)</f>
        <v>#N/A</v>
      </c>
      <c r="M53" t="e">
        <f>VLOOKUP(B53,$AP$4:$BE$256,15,FALSE)</f>
        <v>#N/A</v>
      </c>
    </row>
    <row r="54" spans="1:13" ht="25.5">
      <c r="A54" s="1" t="s">
        <v>80</v>
      </c>
      <c r="B54" s="46" t="s">
        <v>304</v>
      </c>
      <c r="C54" t="e">
        <f t="shared" ref="C54:C99" si="14">VLOOKUP(B54,$AP$4:$BE$256,3,FALSE)</f>
        <v>#N/A</v>
      </c>
      <c r="D54" t="e">
        <f t="shared" ref="D54:D99" si="15">VLOOKUP(B54,$AP$4:$BE$256,4,FALSE)</f>
        <v>#N/A</v>
      </c>
      <c r="E54" t="e">
        <f t="shared" ref="E54:E99" si="16">VLOOKUP(B54,$AP$4:$BE$256,5,FALSE)</f>
        <v>#N/A</v>
      </c>
      <c r="F54" t="e">
        <f t="shared" ref="F54:F99" si="17">VLOOKUP(B54,$AP$4:$BE$256,6,FALSE)</f>
        <v>#N/A</v>
      </c>
      <c r="G54" t="e">
        <f t="shared" ref="G54:G99" si="18">VLOOKUP(B54,$AP$4:$BE$256,7,FALSE)</f>
        <v>#N/A</v>
      </c>
      <c r="H54" t="e">
        <f t="shared" ref="H54:H99" si="19">VLOOKUP(B54,$AP$4:$BE$256,8,FALSE)</f>
        <v>#N/A</v>
      </c>
      <c r="I54" t="e">
        <f t="shared" ref="I54:I99" si="20">VLOOKUP(B54,$AP$4:$BE$256,12,FALSE)</f>
        <v>#N/A</v>
      </c>
      <c r="J54" t="e">
        <f t="shared" ref="J54:J99" si="21">VLOOKUP(B54,$AP$4:$BE$256,11,FALSE)</f>
        <v>#N/A</v>
      </c>
      <c r="K54" t="e">
        <f t="shared" ref="K54:K99" si="22">VLOOKUP(B54,$AP$4:$BE$526,13,FALSE)</f>
        <v>#N/A</v>
      </c>
      <c r="L54" t="e">
        <f t="shared" ref="L54:L99" si="23">VLOOKUP(B54,$AP$4:$BE$256,16,FALSE)</f>
        <v>#N/A</v>
      </c>
      <c r="M54" t="e">
        <f t="shared" ref="M54:M99" si="24">VLOOKUP(B54,$AP$4:$BE$256,15,FALSE)</f>
        <v>#N/A</v>
      </c>
    </row>
    <row r="55" spans="1:13" ht="25.5">
      <c r="A55" s="1" t="s">
        <v>93</v>
      </c>
      <c r="B55" s="46" t="s">
        <v>305</v>
      </c>
      <c r="C55" t="e">
        <f t="shared" si="14"/>
        <v>#N/A</v>
      </c>
      <c r="D55" t="e">
        <f t="shared" si="15"/>
        <v>#N/A</v>
      </c>
      <c r="E55" t="e">
        <f t="shared" si="16"/>
        <v>#N/A</v>
      </c>
      <c r="F55" t="e">
        <f t="shared" si="17"/>
        <v>#N/A</v>
      </c>
      <c r="G55" t="e">
        <f t="shared" si="18"/>
        <v>#N/A</v>
      </c>
      <c r="H55" t="e">
        <f t="shared" si="19"/>
        <v>#N/A</v>
      </c>
      <c r="I55" t="e">
        <f t="shared" si="20"/>
        <v>#N/A</v>
      </c>
      <c r="J55" t="e">
        <f t="shared" si="21"/>
        <v>#N/A</v>
      </c>
      <c r="K55" t="e">
        <f t="shared" si="22"/>
        <v>#N/A</v>
      </c>
      <c r="L55" t="e">
        <f t="shared" si="23"/>
        <v>#N/A</v>
      </c>
      <c r="M55" t="e">
        <f t="shared" si="24"/>
        <v>#N/A</v>
      </c>
    </row>
    <row r="56" spans="1:13">
      <c r="A56" s="1" t="s">
        <v>93</v>
      </c>
      <c r="B56" s="46" t="s">
        <v>355</v>
      </c>
      <c r="C56" t="e">
        <f t="shared" si="14"/>
        <v>#N/A</v>
      </c>
      <c r="D56" t="e">
        <f t="shared" si="15"/>
        <v>#N/A</v>
      </c>
      <c r="E56" t="e">
        <f t="shared" si="16"/>
        <v>#N/A</v>
      </c>
      <c r="F56" t="e">
        <f t="shared" si="17"/>
        <v>#N/A</v>
      </c>
      <c r="G56" t="e">
        <f t="shared" si="18"/>
        <v>#N/A</v>
      </c>
      <c r="H56" t="e">
        <f t="shared" si="19"/>
        <v>#N/A</v>
      </c>
      <c r="I56" t="e">
        <f t="shared" si="20"/>
        <v>#N/A</v>
      </c>
      <c r="J56" t="e">
        <f t="shared" si="21"/>
        <v>#N/A</v>
      </c>
      <c r="K56" t="e">
        <f t="shared" si="22"/>
        <v>#N/A</v>
      </c>
      <c r="L56" t="e">
        <f t="shared" si="23"/>
        <v>#N/A</v>
      </c>
      <c r="M56" t="e">
        <f t="shared" si="24"/>
        <v>#N/A</v>
      </c>
    </row>
    <row r="57" spans="1:13" ht="25.5">
      <c r="A57" s="1" t="s">
        <v>93</v>
      </c>
      <c r="B57" s="46" t="s">
        <v>306</v>
      </c>
      <c r="C57">
        <f t="shared" si="14"/>
        <v>4</v>
      </c>
      <c r="D57">
        <f t="shared" si="15"/>
        <v>2</v>
      </c>
      <c r="E57">
        <f t="shared" si="16"/>
        <v>6</v>
      </c>
      <c r="F57">
        <f t="shared" si="17"/>
        <v>1</v>
      </c>
      <c r="G57">
        <f t="shared" si="18"/>
        <v>0</v>
      </c>
      <c r="H57">
        <f t="shared" si="19"/>
        <v>0</v>
      </c>
      <c r="I57">
        <f t="shared" si="20"/>
        <v>0</v>
      </c>
      <c r="J57">
        <f t="shared" si="21"/>
        <v>0</v>
      </c>
      <c r="K57">
        <f t="shared" si="22"/>
        <v>0</v>
      </c>
      <c r="L57">
        <f t="shared" si="23"/>
        <v>0</v>
      </c>
      <c r="M57">
        <f t="shared" si="24"/>
        <v>0</v>
      </c>
    </row>
    <row r="58" spans="1:13" ht="25.5">
      <c r="A58" s="1" t="s">
        <v>93</v>
      </c>
      <c r="B58" s="46" t="s">
        <v>307</v>
      </c>
      <c r="C58">
        <f t="shared" si="14"/>
        <v>4</v>
      </c>
      <c r="D58">
        <f t="shared" si="15"/>
        <v>2</v>
      </c>
      <c r="E58">
        <f t="shared" si="16"/>
        <v>6</v>
      </c>
      <c r="F58">
        <f t="shared" si="17"/>
        <v>2</v>
      </c>
      <c r="G58">
        <f t="shared" si="18"/>
        <v>1</v>
      </c>
      <c r="H58">
        <f t="shared" si="19"/>
        <v>0</v>
      </c>
      <c r="I58">
        <f t="shared" si="20"/>
        <v>0</v>
      </c>
      <c r="J58">
        <f t="shared" si="21"/>
        <v>0</v>
      </c>
      <c r="K58">
        <f t="shared" si="22"/>
        <v>0</v>
      </c>
      <c r="L58">
        <f t="shared" si="23"/>
        <v>0</v>
      </c>
      <c r="M58">
        <f t="shared" si="24"/>
        <v>0</v>
      </c>
    </row>
    <row r="59" spans="1:13" ht="25.5">
      <c r="A59" s="1" t="s">
        <v>110</v>
      </c>
      <c r="B59" s="46" t="s">
        <v>308</v>
      </c>
      <c r="C59" t="e">
        <f t="shared" si="14"/>
        <v>#N/A</v>
      </c>
      <c r="D59" t="e">
        <f t="shared" si="15"/>
        <v>#N/A</v>
      </c>
      <c r="E59" t="e">
        <f t="shared" si="16"/>
        <v>#N/A</v>
      </c>
      <c r="F59" t="e">
        <f t="shared" si="17"/>
        <v>#N/A</v>
      </c>
      <c r="G59" t="e">
        <f t="shared" si="18"/>
        <v>#N/A</v>
      </c>
      <c r="H59" t="e">
        <f t="shared" si="19"/>
        <v>#N/A</v>
      </c>
      <c r="I59" t="e">
        <f t="shared" si="20"/>
        <v>#N/A</v>
      </c>
      <c r="J59" t="e">
        <f t="shared" si="21"/>
        <v>#N/A</v>
      </c>
      <c r="K59" t="e">
        <f t="shared" si="22"/>
        <v>#N/A</v>
      </c>
      <c r="L59" t="e">
        <f t="shared" si="23"/>
        <v>#N/A</v>
      </c>
      <c r="M59" t="e">
        <f t="shared" si="24"/>
        <v>#N/A</v>
      </c>
    </row>
    <row r="60" spans="1:13" ht="25.5">
      <c r="A60" s="1" t="s">
        <v>72</v>
      </c>
      <c r="B60" s="46" t="s">
        <v>309</v>
      </c>
      <c r="C60">
        <f t="shared" si="14"/>
        <v>4</v>
      </c>
      <c r="D60">
        <f t="shared" si="15"/>
        <v>0</v>
      </c>
      <c r="E60">
        <f t="shared" si="16"/>
        <v>4</v>
      </c>
      <c r="F60">
        <f t="shared" si="17"/>
        <v>1</v>
      </c>
      <c r="G60">
        <f t="shared" si="18"/>
        <v>1</v>
      </c>
      <c r="H60">
        <f t="shared" si="19"/>
        <v>0</v>
      </c>
      <c r="I60">
        <f t="shared" si="20"/>
        <v>0</v>
      </c>
      <c r="J60">
        <f t="shared" si="21"/>
        <v>0</v>
      </c>
      <c r="K60">
        <f t="shared" si="22"/>
        <v>0</v>
      </c>
      <c r="L60">
        <f t="shared" si="23"/>
        <v>0</v>
      </c>
      <c r="M60">
        <f t="shared" si="24"/>
        <v>0</v>
      </c>
    </row>
    <row r="61" spans="1:13" ht="25.5">
      <c r="A61" s="1" t="s">
        <v>110</v>
      </c>
      <c r="B61" s="46" t="s">
        <v>310</v>
      </c>
      <c r="C61" t="e">
        <f t="shared" si="14"/>
        <v>#N/A</v>
      </c>
      <c r="D61" t="e">
        <f t="shared" si="15"/>
        <v>#N/A</v>
      </c>
      <c r="E61" t="e">
        <f t="shared" si="16"/>
        <v>#N/A</v>
      </c>
      <c r="F61" t="e">
        <f t="shared" si="17"/>
        <v>#N/A</v>
      </c>
      <c r="G61" t="e">
        <f t="shared" si="18"/>
        <v>#N/A</v>
      </c>
      <c r="H61" t="e">
        <f t="shared" si="19"/>
        <v>#N/A</v>
      </c>
      <c r="I61" t="e">
        <f t="shared" si="20"/>
        <v>#N/A</v>
      </c>
      <c r="J61" t="e">
        <f t="shared" si="21"/>
        <v>#N/A</v>
      </c>
      <c r="K61" t="e">
        <f t="shared" si="22"/>
        <v>#N/A</v>
      </c>
      <c r="L61" t="e">
        <f t="shared" si="23"/>
        <v>#N/A</v>
      </c>
      <c r="M61" t="e">
        <f t="shared" si="24"/>
        <v>#N/A</v>
      </c>
    </row>
    <row r="62" spans="1:13" ht="25.5">
      <c r="A62" s="1" t="s">
        <v>110</v>
      </c>
      <c r="B62" s="46" t="s">
        <v>311</v>
      </c>
      <c r="C62">
        <f t="shared" si="14"/>
        <v>1</v>
      </c>
      <c r="D62">
        <f t="shared" si="15"/>
        <v>0</v>
      </c>
      <c r="E62">
        <f t="shared" si="16"/>
        <v>1</v>
      </c>
      <c r="F62">
        <f t="shared" si="17"/>
        <v>0</v>
      </c>
      <c r="G62">
        <f t="shared" si="18"/>
        <v>0</v>
      </c>
      <c r="H62">
        <f t="shared" si="19"/>
        <v>0</v>
      </c>
      <c r="I62">
        <f t="shared" si="20"/>
        <v>0</v>
      </c>
      <c r="J62">
        <f t="shared" si="21"/>
        <v>0</v>
      </c>
      <c r="K62">
        <f t="shared" si="22"/>
        <v>0</v>
      </c>
      <c r="L62">
        <f t="shared" si="23"/>
        <v>0</v>
      </c>
      <c r="M62">
        <f t="shared" si="24"/>
        <v>0</v>
      </c>
    </row>
    <row r="63" spans="1:13" ht="25.5">
      <c r="A63" s="1" t="s">
        <v>93</v>
      </c>
      <c r="B63" s="46" t="s">
        <v>312</v>
      </c>
      <c r="C63">
        <f t="shared" si="14"/>
        <v>0</v>
      </c>
      <c r="D63">
        <f t="shared" si="15"/>
        <v>1</v>
      </c>
      <c r="E63">
        <f t="shared" si="16"/>
        <v>1</v>
      </c>
      <c r="F63">
        <f t="shared" si="17"/>
        <v>0</v>
      </c>
      <c r="G63">
        <f t="shared" si="18"/>
        <v>0</v>
      </c>
      <c r="H63">
        <f t="shared" si="19"/>
        <v>0</v>
      </c>
      <c r="I63">
        <f t="shared" si="20"/>
        <v>0</v>
      </c>
      <c r="J63">
        <f t="shared" si="21"/>
        <v>0</v>
      </c>
      <c r="K63">
        <f t="shared" si="22"/>
        <v>0</v>
      </c>
      <c r="L63">
        <f t="shared" si="23"/>
        <v>0</v>
      </c>
      <c r="M63">
        <f t="shared" si="24"/>
        <v>0</v>
      </c>
    </row>
    <row r="64" spans="1:13" ht="25.5">
      <c r="A64" s="1" t="s">
        <v>124</v>
      </c>
      <c r="B64" s="46" t="s">
        <v>313</v>
      </c>
      <c r="C64" t="e">
        <f t="shared" si="14"/>
        <v>#N/A</v>
      </c>
      <c r="D64" t="e">
        <f t="shared" si="15"/>
        <v>#N/A</v>
      </c>
      <c r="E64" t="e">
        <f t="shared" si="16"/>
        <v>#N/A</v>
      </c>
      <c r="F64" t="e">
        <f t="shared" si="17"/>
        <v>#N/A</v>
      </c>
      <c r="G64" t="e">
        <f t="shared" si="18"/>
        <v>#N/A</v>
      </c>
      <c r="H64" t="e">
        <f t="shared" si="19"/>
        <v>#N/A</v>
      </c>
      <c r="I64" t="e">
        <f t="shared" si="20"/>
        <v>#N/A</v>
      </c>
      <c r="J64" t="e">
        <f t="shared" si="21"/>
        <v>#N/A</v>
      </c>
      <c r="K64" t="e">
        <f t="shared" si="22"/>
        <v>#N/A</v>
      </c>
      <c r="L64" t="e">
        <f t="shared" si="23"/>
        <v>#N/A</v>
      </c>
      <c r="M64" t="e">
        <f t="shared" si="24"/>
        <v>#N/A</v>
      </c>
    </row>
    <row r="65" spans="1:13" ht="25.5">
      <c r="A65" s="1" t="s">
        <v>80</v>
      </c>
      <c r="B65" s="46" t="s">
        <v>314</v>
      </c>
      <c r="C65" t="e">
        <f t="shared" si="14"/>
        <v>#N/A</v>
      </c>
      <c r="D65" t="e">
        <f t="shared" si="15"/>
        <v>#N/A</v>
      </c>
      <c r="E65" t="e">
        <f t="shared" si="16"/>
        <v>#N/A</v>
      </c>
      <c r="F65" t="e">
        <f t="shared" si="17"/>
        <v>#N/A</v>
      </c>
      <c r="G65" t="e">
        <f t="shared" si="18"/>
        <v>#N/A</v>
      </c>
      <c r="H65" t="e">
        <f t="shared" si="19"/>
        <v>#N/A</v>
      </c>
      <c r="I65" t="e">
        <f t="shared" si="20"/>
        <v>#N/A</v>
      </c>
      <c r="J65" t="e">
        <f t="shared" si="21"/>
        <v>#N/A</v>
      </c>
      <c r="K65" t="e">
        <f t="shared" si="22"/>
        <v>#N/A</v>
      </c>
      <c r="L65" t="e">
        <f t="shared" si="23"/>
        <v>#N/A</v>
      </c>
      <c r="M65" t="e">
        <f t="shared" si="24"/>
        <v>#N/A</v>
      </c>
    </row>
    <row r="66" spans="1:13" ht="25.5">
      <c r="A66" s="1" t="s">
        <v>80</v>
      </c>
      <c r="B66" s="46" t="s">
        <v>315</v>
      </c>
      <c r="C66" t="e">
        <f t="shared" si="14"/>
        <v>#N/A</v>
      </c>
      <c r="D66" t="e">
        <f t="shared" si="15"/>
        <v>#N/A</v>
      </c>
      <c r="E66" t="e">
        <f t="shared" si="16"/>
        <v>#N/A</v>
      </c>
      <c r="F66" t="e">
        <f t="shared" si="17"/>
        <v>#N/A</v>
      </c>
      <c r="G66" t="e">
        <f t="shared" si="18"/>
        <v>#N/A</v>
      </c>
      <c r="H66" t="e">
        <f t="shared" si="19"/>
        <v>#N/A</v>
      </c>
      <c r="I66" t="e">
        <f t="shared" si="20"/>
        <v>#N/A</v>
      </c>
      <c r="J66" t="e">
        <f t="shared" si="21"/>
        <v>#N/A</v>
      </c>
      <c r="K66" t="e">
        <f t="shared" si="22"/>
        <v>#N/A</v>
      </c>
      <c r="L66" t="e">
        <f t="shared" si="23"/>
        <v>#N/A</v>
      </c>
      <c r="M66" t="e">
        <f t="shared" si="24"/>
        <v>#N/A</v>
      </c>
    </row>
    <row r="67" spans="1:13" ht="25.5">
      <c r="A67" s="1" t="s">
        <v>80</v>
      </c>
      <c r="B67" s="46" t="s">
        <v>316</v>
      </c>
      <c r="C67" t="e">
        <f t="shared" si="14"/>
        <v>#N/A</v>
      </c>
      <c r="D67" t="e">
        <f t="shared" si="15"/>
        <v>#N/A</v>
      </c>
      <c r="E67" t="e">
        <f t="shared" si="16"/>
        <v>#N/A</v>
      </c>
      <c r="F67" t="e">
        <f t="shared" si="17"/>
        <v>#N/A</v>
      </c>
      <c r="G67" t="e">
        <f t="shared" si="18"/>
        <v>#N/A</v>
      </c>
      <c r="H67" t="e">
        <f t="shared" si="19"/>
        <v>#N/A</v>
      </c>
      <c r="I67" t="e">
        <f t="shared" si="20"/>
        <v>#N/A</v>
      </c>
      <c r="J67" t="e">
        <f t="shared" si="21"/>
        <v>#N/A</v>
      </c>
      <c r="K67" t="e">
        <f t="shared" si="22"/>
        <v>#N/A</v>
      </c>
      <c r="L67" t="e">
        <f t="shared" si="23"/>
        <v>#N/A</v>
      </c>
      <c r="M67" t="e">
        <f t="shared" si="24"/>
        <v>#N/A</v>
      </c>
    </row>
    <row r="68" spans="1:13" ht="25.5">
      <c r="A68" s="1" t="s">
        <v>80</v>
      </c>
      <c r="B68" s="46" t="s">
        <v>317</v>
      </c>
      <c r="C68" t="e">
        <f t="shared" si="14"/>
        <v>#N/A</v>
      </c>
      <c r="D68" t="e">
        <f t="shared" si="15"/>
        <v>#N/A</v>
      </c>
      <c r="E68" t="e">
        <f t="shared" si="16"/>
        <v>#N/A</v>
      </c>
      <c r="F68" t="e">
        <f t="shared" si="17"/>
        <v>#N/A</v>
      </c>
      <c r="G68" t="e">
        <f t="shared" si="18"/>
        <v>#N/A</v>
      </c>
      <c r="H68" t="e">
        <f t="shared" si="19"/>
        <v>#N/A</v>
      </c>
      <c r="I68" t="e">
        <f t="shared" si="20"/>
        <v>#N/A</v>
      </c>
      <c r="J68" t="e">
        <f t="shared" si="21"/>
        <v>#N/A</v>
      </c>
      <c r="K68" t="e">
        <f t="shared" si="22"/>
        <v>#N/A</v>
      </c>
      <c r="L68" t="e">
        <f t="shared" si="23"/>
        <v>#N/A</v>
      </c>
      <c r="M68" t="e">
        <f t="shared" si="24"/>
        <v>#N/A</v>
      </c>
    </row>
    <row r="69" spans="1:13" ht="25.5">
      <c r="A69" s="1" t="s">
        <v>72</v>
      </c>
      <c r="B69" s="46" t="s">
        <v>318</v>
      </c>
      <c r="C69">
        <f t="shared" si="14"/>
        <v>3</v>
      </c>
      <c r="D69">
        <f t="shared" si="15"/>
        <v>1</v>
      </c>
      <c r="E69">
        <f t="shared" si="16"/>
        <v>4</v>
      </c>
      <c r="F69">
        <f t="shared" si="17"/>
        <v>1</v>
      </c>
      <c r="G69">
        <f t="shared" si="18"/>
        <v>0</v>
      </c>
      <c r="H69">
        <f t="shared" si="19"/>
        <v>0</v>
      </c>
      <c r="I69">
        <f t="shared" si="20"/>
        <v>0</v>
      </c>
      <c r="J69">
        <f t="shared" si="21"/>
        <v>0</v>
      </c>
      <c r="K69">
        <f t="shared" si="22"/>
        <v>0</v>
      </c>
      <c r="L69">
        <f t="shared" si="23"/>
        <v>0</v>
      </c>
      <c r="M69">
        <f t="shared" si="24"/>
        <v>0</v>
      </c>
    </row>
    <row r="70" spans="1:13" ht="25.5">
      <c r="A70" s="1" t="s">
        <v>93</v>
      </c>
      <c r="B70" s="46" t="s">
        <v>319</v>
      </c>
      <c r="C70">
        <f t="shared" si="14"/>
        <v>0</v>
      </c>
      <c r="D70">
        <f t="shared" si="15"/>
        <v>1</v>
      </c>
      <c r="E70">
        <f t="shared" si="16"/>
        <v>1</v>
      </c>
      <c r="F70">
        <f t="shared" si="17"/>
        <v>0</v>
      </c>
      <c r="G70">
        <f t="shared" si="18"/>
        <v>0</v>
      </c>
      <c r="H70">
        <f t="shared" si="19"/>
        <v>0</v>
      </c>
      <c r="I70">
        <f t="shared" si="20"/>
        <v>0</v>
      </c>
      <c r="J70">
        <f t="shared" si="21"/>
        <v>0</v>
      </c>
      <c r="K70">
        <f t="shared" si="22"/>
        <v>0</v>
      </c>
      <c r="L70">
        <f t="shared" si="23"/>
        <v>0</v>
      </c>
      <c r="M70">
        <f t="shared" si="24"/>
        <v>0</v>
      </c>
    </row>
    <row r="71" spans="1:13" ht="25.5">
      <c r="A71" s="1" t="s">
        <v>110</v>
      </c>
      <c r="B71" s="46" t="s">
        <v>320</v>
      </c>
      <c r="C71">
        <f t="shared" si="14"/>
        <v>1</v>
      </c>
      <c r="D71">
        <f t="shared" si="15"/>
        <v>0</v>
      </c>
      <c r="E71">
        <f t="shared" si="16"/>
        <v>1</v>
      </c>
      <c r="F71">
        <f t="shared" si="17"/>
        <v>0</v>
      </c>
      <c r="G71">
        <f t="shared" si="18"/>
        <v>0</v>
      </c>
      <c r="H71">
        <f t="shared" si="19"/>
        <v>0</v>
      </c>
      <c r="I71">
        <f t="shared" si="20"/>
        <v>0</v>
      </c>
      <c r="J71">
        <f t="shared" si="21"/>
        <v>0</v>
      </c>
      <c r="K71">
        <f t="shared" si="22"/>
        <v>0</v>
      </c>
      <c r="L71">
        <f t="shared" si="23"/>
        <v>0</v>
      </c>
      <c r="M71">
        <f t="shared" si="24"/>
        <v>0</v>
      </c>
    </row>
    <row r="72" spans="1:13">
      <c r="A72" s="1" t="s">
        <v>80</v>
      </c>
      <c r="B72" s="46" t="s">
        <v>321</v>
      </c>
      <c r="C72" t="e">
        <f t="shared" si="14"/>
        <v>#N/A</v>
      </c>
      <c r="D72" t="e">
        <f t="shared" si="15"/>
        <v>#N/A</v>
      </c>
      <c r="E72" t="e">
        <f t="shared" si="16"/>
        <v>#N/A</v>
      </c>
      <c r="F72" t="e">
        <f t="shared" si="17"/>
        <v>#N/A</v>
      </c>
      <c r="G72" t="e">
        <f t="shared" si="18"/>
        <v>#N/A</v>
      </c>
      <c r="H72" t="e">
        <f t="shared" si="19"/>
        <v>#N/A</v>
      </c>
      <c r="I72" t="e">
        <f t="shared" si="20"/>
        <v>#N/A</v>
      </c>
      <c r="J72" t="e">
        <f t="shared" si="21"/>
        <v>#N/A</v>
      </c>
      <c r="K72" t="e">
        <f t="shared" si="22"/>
        <v>#N/A</v>
      </c>
      <c r="L72" t="e">
        <f t="shared" si="23"/>
        <v>#N/A</v>
      </c>
      <c r="M72" t="e">
        <f t="shared" si="24"/>
        <v>#N/A</v>
      </c>
    </row>
    <row r="73" spans="1:13" ht="25.5">
      <c r="A73" s="1" t="s">
        <v>80</v>
      </c>
      <c r="B73" s="46" t="s">
        <v>322</v>
      </c>
      <c r="C73">
        <f t="shared" si="14"/>
        <v>5</v>
      </c>
      <c r="D73">
        <f t="shared" si="15"/>
        <v>2</v>
      </c>
      <c r="E73">
        <f t="shared" si="16"/>
        <v>7</v>
      </c>
      <c r="F73">
        <f t="shared" si="17"/>
        <v>1</v>
      </c>
      <c r="G73">
        <f t="shared" si="18"/>
        <v>0</v>
      </c>
      <c r="H73">
        <f t="shared" si="19"/>
        <v>0</v>
      </c>
      <c r="I73">
        <f t="shared" si="20"/>
        <v>0</v>
      </c>
      <c r="J73">
        <f t="shared" si="21"/>
        <v>0</v>
      </c>
      <c r="K73">
        <f t="shared" si="22"/>
        <v>0</v>
      </c>
      <c r="L73">
        <f t="shared" si="23"/>
        <v>0</v>
      </c>
      <c r="M73">
        <f t="shared" si="24"/>
        <v>0</v>
      </c>
    </row>
    <row r="74" spans="1:13" ht="25.5">
      <c r="A74" s="1" t="s">
        <v>80</v>
      </c>
      <c r="B74" s="46" t="s">
        <v>323</v>
      </c>
      <c r="C74" t="e">
        <f t="shared" si="14"/>
        <v>#N/A</v>
      </c>
      <c r="D74" t="e">
        <f t="shared" si="15"/>
        <v>#N/A</v>
      </c>
      <c r="E74" t="e">
        <f t="shared" si="16"/>
        <v>#N/A</v>
      </c>
      <c r="F74" t="e">
        <f t="shared" si="17"/>
        <v>#N/A</v>
      </c>
      <c r="G74" t="e">
        <f t="shared" si="18"/>
        <v>#N/A</v>
      </c>
      <c r="H74" t="e">
        <f t="shared" si="19"/>
        <v>#N/A</v>
      </c>
      <c r="I74" t="e">
        <f t="shared" si="20"/>
        <v>#N/A</v>
      </c>
      <c r="J74" t="e">
        <f t="shared" si="21"/>
        <v>#N/A</v>
      </c>
      <c r="K74" t="e">
        <f t="shared" si="22"/>
        <v>#N/A</v>
      </c>
      <c r="L74" t="e">
        <f t="shared" si="23"/>
        <v>#N/A</v>
      </c>
      <c r="M74" t="e">
        <f t="shared" si="24"/>
        <v>#N/A</v>
      </c>
    </row>
    <row r="75" spans="1:13" ht="25.5">
      <c r="A75" s="1" t="s">
        <v>124</v>
      </c>
      <c r="B75" s="46" t="s">
        <v>324</v>
      </c>
      <c r="C75">
        <f t="shared" si="14"/>
        <v>2</v>
      </c>
      <c r="D75">
        <f t="shared" si="15"/>
        <v>0</v>
      </c>
      <c r="E75">
        <f t="shared" si="16"/>
        <v>2</v>
      </c>
      <c r="F75">
        <f t="shared" si="17"/>
        <v>0</v>
      </c>
      <c r="G75">
        <f t="shared" si="18"/>
        <v>0</v>
      </c>
      <c r="H75">
        <f t="shared" si="19"/>
        <v>0</v>
      </c>
      <c r="I75">
        <f t="shared" si="20"/>
        <v>0</v>
      </c>
      <c r="J75">
        <f t="shared" si="21"/>
        <v>0</v>
      </c>
      <c r="K75">
        <f t="shared" si="22"/>
        <v>0</v>
      </c>
      <c r="L75">
        <f t="shared" si="23"/>
        <v>1</v>
      </c>
      <c r="M75">
        <f t="shared" si="24"/>
        <v>0</v>
      </c>
    </row>
    <row r="76" spans="1:13" ht="25.5">
      <c r="A76" s="1" t="s">
        <v>193</v>
      </c>
      <c r="B76" s="46" t="s">
        <v>325</v>
      </c>
      <c r="C76" t="e">
        <f t="shared" si="14"/>
        <v>#N/A</v>
      </c>
      <c r="D76" t="e">
        <f t="shared" si="15"/>
        <v>#N/A</v>
      </c>
      <c r="E76" t="e">
        <f t="shared" si="16"/>
        <v>#N/A</v>
      </c>
      <c r="F76" t="e">
        <f t="shared" si="17"/>
        <v>#N/A</v>
      </c>
      <c r="G76" t="e">
        <f t="shared" si="18"/>
        <v>#N/A</v>
      </c>
      <c r="H76" t="e">
        <f t="shared" si="19"/>
        <v>#N/A</v>
      </c>
      <c r="I76" t="e">
        <f t="shared" si="20"/>
        <v>#N/A</v>
      </c>
      <c r="J76" t="e">
        <f t="shared" si="21"/>
        <v>#N/A</v>
      </c>
      <c r="K76" t="e">
        <f t="shared" si="22"/>
        <v>#N/A</v>
      </c>
      <c r="L76" t="e">
        <f t="shared" si="23"/>
        <v>#N/A</v>
      </c>
      <c r="M76" t="e">
        <f t="shared" si="24"/>
        <v>#N/A</v>
      </c>
    </row>
    <row r="77" spans="1:13">
      <c r="A77" s="1" t="s">
        <v>72</v>
      </c>
      <c r="B77" s="46" t="s">
        <v>326</v>
      </c>
      <c r="C77" t="e">
        <f t="shared" si="14"/>
        <v>#N/A</v>
      </c>
      <c r="D77" t="e">
        <f t="shared" si="15"/>
        <v>#N/A</v>
      </c>
      <c r="E77" t="e">
        <f t="shared" si="16"/>
        <v>#N/A</v>
      </c>
      <c r="F77" t="e">
        <f t="shared" si="17"/>
        <v>#N/A</v>
      </c>
      <c r="G77" t="e">
        <f t="shared" si="18"/>
        <v>#N/A</v>
      </c>
      <c r="H77" t="e">
        <f t="shared" si="19"/>
        <v>#N/A</v>
      </c>
      <c r="I77" t="e">
        <f t="shared" si="20"/>
        <v>#N/A</v>
      </c>
      <c r="J77" t="e">
        <f t="shared" si="21"/>
        <v>#N/A</v>
      </c>
      <c r="K77" t="e">
        <f t="shared" si="22"/>
        <v>#N/A</v>
      </c>
      <c r="L77" t="e">
        <f t="shared" si="23"/>
        <v>#N/A</v>
      </c>
      <c r="M77" t="e">
        <f t="shared" si="24"/>
        <v>#N/A</v>
      </c>
    </row>
    <row r="78" spans="1:13" ht="25.5">
      <c r="A78" s="1" t="s">
        <v>72</v>
      </c>
      <c r="B78" s="46" t="s">
        <v>327</v>
      </c>
      <c r="C78" t="e">
        <f t="shared" si="14"/>
        <v>#N/A</v>
      </c>
      <c r="D78" t="e">
        <f t="shared" si="15"/>
        <v>#N/A</v>
      </c>
      <c r="E78" t="e">
        <f t="shared" si="16"/>
        <v>#N/A</v>
      </c>
      <c r="F78" t="e">
        <f t="shared" si="17"/>
        <v>#N/A</v>
      </c>
      <c r="G78" t="e">
        <f t="shared" si="18"/>
        <v>#N/A</v>
      </c>
      <c r="H78" t="e">
        <f t="shared" si="19"/>
        <v>#N/A</v>
      </c>
      <c r="I78" t="e">
        <f t="shared" si="20"/>
        <v>#N/A</v>
      </c>
      <c r="J78" t="e">
        <f t="shared" si="21"/>
        <v>#N/A</v>
      </c>
      <c r="K78" t="e">
        <f t="shared" si="22"/>
        <v>#N/A</v>
      </c>
      <c r="L78" t="e">
        <f t="shared" si="23"/>
        <v>#N/A</v>
      </c>
      <c r="M78" t="e">
        <f t="shared" si="24"/>
        <v>#N/A</v>
      </c>
    </row>
    <row r="79" spans="1:13" ht="38.25">
      <c r="A79" s="1" t="s">
        <v>72</v>
      </c>
      <c r="B79" s="46" t="s">
        <v>328</v>
      </c>
      <c r="C79" t="e">
        <f t="shared" si="14"/>
        <v>#N/A</v>
      </c>
      <c r="D79" t="e">
        <f t="shared" si="15"/>
        <v>#N/A</v>
      </c>
      <c r="E79" t="e">
        <f t="shared" si="16"/>
        <v>#N/A</v>
      </c>
      <c r="F79" t="e">
        <f t="shared" si="17"/>
        <v>#N/A</v>
      </c>
      <c r="G79" t="e">
        <f t="shared" si="18"/>
        <v>#N/A</v>
      </c>
      <c r="H79" t="e">
        <f t="shared" si="19"/>
        <v>#N/A</v>
      </c>
      <c r="I79" t="e">
        <f t="shared" si="20"/>
        <v>#N/A</v>
      </c>
      <c r="J79" t="e">
        <f t="shared" si="21"/>
        <v>#N/A</v>
      </c>
      <c r="K79" t="e">
        <f t="shared" si="22"/>
        <v>#N/A</v>
      </c>
      <c r="L79" t="e">
        <f t="shared" si="23"/>
        <v>#N/A</v>
      </c>
      <c r="M79" t="e">
        <f t="shared" si="24"/>
        <v>#N/A</v>
      </c>
    </row>
    <row r="80" spans="1:13" ht="25.5">
      <c r="A80" s="1" t="s">
        <v>110</v>
      </c>
      <c r="B80" s="46" t="s">
        <v>329</v>
      </c>
      <c r="C80" t="e">
        <f t="shared" si="14"/>
        <v>#N/A</v>
      </c>
      <c r="D80" t="e">
        <f t="shared" si="15"/>
        <v>#N/A</v>
      </c>
      <c r="E80" t="e">
        <f t="shared" si="16"/>
        <v>#N/A</v>
      </c>
      <c r="F80" t="e">
        <f t="shared" si="17"/>
        <v>#N/A</v>
      </c>
      <c r="G80" t="e">
        <f t="shared" si="18"/>
        <v>#N/A</v>
      </c>
      <c r="H80" t="e">
        <f t="shared" si="19"/>
        <v>#N/A</v>
      </c>
      <c r="I80" t="e">
        <f t="shared" si="20"/>
        <v>#N/A</v>
      </c>
      <c r="J80" t="e">
        <f t="shared" si="21"/>
        <v>#N/A</v>
      </c>
      <c r="K80" t="e">
        <f t="shared" si="22"/>
        <v>#N/A</v>
      </c>
      <c r="L80" t="e">
        <f t="shared" si="23"/>
        <v>#N/A</v>
      </c>
      <c r="M80" t="e">
        <f t="shared" si="24"/>
        <v>#N/A</v>
      </c>
    </row>
    <row r="81" spans="1:13" ht="25.5">
      <c r="A81" s="1" t="s">
        <v>72</v>
      </c>
      <c r="B81" s="46" t="s">
        <v>330</v>
      </c>
      <c r="C81">
        <f t="shared" si="14"/>
        <v>2</v>
      </c>
      <c r="D81">
        <f t="shared" si="15"/>
        <v>0</v>
      </c>
      <c r="E81">
        <f t="shared" si="16"/>
        <v>2</v>
      </c>
      <c r="F81">
        <f t="shared" si="17"/>
        <v>1</v>
      </c>
      <c r="G81">
        <f t="shared" si="18"/>
        <v>0</v>
      </c>
      <c r="H81">
        <f t="shared" si="19"/>
        <v>1</v>
      </c>
      <c r="I81">
        <f t="shared" si="20"/>
        <v>1</v>
      </c>
      <c r="J81">
        <f t="shared" si="21"/>
        <v>0</v>
      </c>
      <c r="K81">
        <f t="shared" si="22"/>
        <v>0</v>
      </c>
      <c r="L81">
        <f t="shared" si="23"/>
        <v>0</v>
      </c>
      <c r="M81">
        <f t="shared" si="24"/>
        <v>0</v>
      </c>
    </row>
    <row r="82" spans="1:13" ht="25.5">
      <c r="A82" s="1" t="s">
        <v>80</v>
      </c>
      <c r="B82" s="46" t="s">
        <v>331</v>
      </c>
      <c r="C82">
        <f t="shared" si="14"/>
        <v>0</v>
      </c>
      <c r="D82">
        <f t="shared" si="15"/>
        <v>3</v>
      </c>
      <c r="E82">
        <f t="shared" si="16"/>
        <v>3</v>
      </c>
      <c r="F82">
        <f t="shared" si="17"/>
        <v>0</v>
      </c>
      <c r="G82">
        <f t="shared" si="18"/>
        <v>0</v>
      </c>
      <c r="H82">
        <f t="shared" si="19"/>
        <v>0</v>
      </c>
      <c r="I82">
        <f t="shared" si="20"/>
        <v>0</v>
      </c>
      <c r="J82">
        <f t="shared" si="21"/>
        <v>0</v>
      </c>
      <c r="K82">
        <f t="shared" si="22"/>
        <v>0</v>
      </c>
      <c r="L82">
        <f t="shared" si="23"/>
        <v>0</v>
      </c>
      <c r="M82">
        <f t="shared" si="24"/>
        <v>0</v>
      </c>
    </row>
    <row r="83" spans="1:13" ht="25.5">
      <c r="A83" s="1" t="s">
        <v>110</v>
      </c>
      <c r="B83" s="46" t="s">
        <v>332</v>
      </c>
      <c r="C83">
        <f t="shared" si="14"/>
        <v>9</v>
      </c>
      <c r="D83">
        <f t="shared" si="15"/>
        <v>3</v>
      </c>
      <c r="E83">
        <f t="shared" si="16"/>
        <v>12</v>
      </c>
      <c r="F83">
        <f t="shared" si="17"/>
        <v>0</v>
      </c>
      <c r="G83">
        <f t="shared" si="18"/>
        <v>0</v>
      </c>
      <c r="H83">
        <f t="shared" si="19"/>
        <v>0</v>
      </c>
      <c r="I83">
        <f t="shared" si="20"/>
        <v>0</v>
      </c>
      <c r="J83">
        <f t="shared" si="21"/>
        <v>0</v>
      </c>
      <c r="K83">
        <f t="shared" si="22"/>
        <v>0</v>
      </c>
      <c r="L83">
        <f t="shared" si="23"/>
        <v>0</v>
      </c>
      <c r="M83">
        <f t="shared" si="24"/>
        <v>0</v>
      </c>
    </row>
    <row r="84" spans="1:13" ht="25.5">
      <c r="A84" s="1" t="s">
        <v>110</v>
      </c>
      <c r="B84" s="46" t="s">
        <v>333</v>
      </c>
      <c r="C84">
        <f t="shared" si="14"/>
        <v>2</v>
      </c>
      <c r="D84">
        <f t="shared" si="15"/>
        <v>1</v>
      </c>
      <c r="E84">
        <f t="shared" si="16"/>
        <v>3</v>
      </c>
      <c r="F84">
        <f t="shared" si="17"/>
        <v>0</v>
      </c>
      <c r="G84">
        <f t="shared" si="18"/>
        <v>0</v>
      </c>
      <c r="H84">
        <f t="shared" si="19"/>
        <v>0</v>
      </c>
      <c r="I84">
        <f t="shared" si="20"/>
        <v>0</v>
      </c>
      <c r="J84">
        <f t="shared" si="21"/>
        <v>0</v>
      </c>
      <c r="K84">
        <f t="shared" si="22"/>
        <v>0</v>
      </c>
      <c r="L84">
        <f t="shared" si="23"/>
        <v>0</v>
      </c>
      <c r="M84">
        <f t="shared" si="24"/>
        <v>0</v>
      </c>
    </row>
    <row r="85" spans="1:13" ht="25.5">
      <c r="A85" s="1" t="s">
        <v>124</v>
      </c>
      <c r="B85" s="46" t="s">
        <v>334</v>
      </c>
      <c r="C85">
        <f t="shared" si="14"/>
        <v>1</v>
      </c>
      <c r="D85">
        <f t="shared" si="15"/>
        <v>0</v>
      </c>
      <c r="E85">
        <f t="shared" si="16"/>
        <v>1</v>
      </c>
      <c r="F85">
        <f t="shared" si="17"/>
        <v>1</v>
      </c>
      <c r="G85">
        <f t="shared" si="18"/>
        <v>0</v>
      </c>
      <c r="H85">
        <f t="shared" si="19"/>
        <v>0</v>
      </c>
      <c r="I85">
        <f t="shared" si="20"/>
        <v>0</v>
      </c>
      <c r="J85">
        <f t="shared" si="21"/>
        <v>0</v>
      </c>
      <c r="K85">
        <f t="shared" si="22"/>
        <v>0</v>
      </c>
      <c r="L85">
        <f t="shared" si="23"/>
        <v>0</v>
      </c>
      <c r="M85">
        <f t="shared" si="24"/>
        <v>0</v>
      </c>
    </row>
    <row r="86" spans="1:13" ht="25.5">
      <c r="A86" s="1" t="s">
        <v>80</v>
      </c>
      <c r="B86" s="46" t="s">
        <v>335</v>
      </c>
      <c r="C86" t="e">
        <f t="shared" si="14"/>
        <v>#N/A</v>
      </c>
      <c r="D86" t="e">
        <f t="shared" si="15"/>
        <v>#N/A</v>
      </c>
      <c r="E86" t="e">
        <f t="shared" si="16"/>
        <v>#N/A</v>
      </c>
      <c r="F86" t="e">
        <f t="shared" si="17"/>
        <v>#N/A</v>
      </c>
      <c r="G86" t="e">
        <f t="shared" si="18"/>
        <v>#N/A</v>
      </c>
      <c r="H86" t="e">
        <f t="shared" si="19"/>
        <v>#N/A</v>
      </c>
      <c r="I86" t="e">
        <f t="shared" si="20"/>
        <v>#N/A</v>
      </c>
      <c r="J86" t="e">
        <f t="shared" si="21"/>
        <v>#N/A</v>
      </c>
      <c r="K86" t="e">
        <f t="shared" si="22"/>
        <v>#N/A</v>
      </c>
      <c r="L86" t="e">
        <f t="shared" si="23"/>
        <v>#N/A</v>
      </c>
      <c r="M86" t="e">
        <f t="shared" si="24"/>
        <v>#N/A</v>
      </c>
    </row>
    <row r="87" spans="1:13" ht="25.5">
      <c r="A87" s="1" t="s">
        <v>72</v>
      </c>
      <c r="B87" s="46" t="s">
        <v>336</v>
      </c>
      <c r="C87" t="e">
        <f t="shared" si="14"/>
        <v>#N/A</v>
      </c>
      <c r="D87" t="e">
        <f t="shared" si="15"/>
        <v>#N/A</v>
      </c>
      <c r="E87" t="e">
        <f t="shared" si="16"/>
        <v>#N/A</v>
      </c>
      <c r="F87" t="e">
        <f t="shared" si="17"/>
        <v>#N/A</v>
      </c>
      <c r="G87" t="e">
        <f t="shared" si="18"/>
        <v>#N/A</v>
      </c>
      <c r="H87" t="e">
        <f t="shared" si="19"/>
        <v>#N/A</v>
      </c>
      <c r="I87" t="e">
        <f t="shared" si="20"/>
        <v>#N/A</v>
      </c>
      <c r="J87" t="e">
        <f t="shared" si="21"/>
        <v>#N/A</v>
      </c>
      <c r="K87" t="e">
        <f t="shared" si="22"/>
        <v>#N/A</v>
      </c>
      <c r="L87" t="e">
        <f t="shared" si="23"/>
        <v>#N/A</v>
      </c>
      <c r="M87" t="e">
        <f t="shared" si="24"/>
        <v>#N/A</v>
      </c>
    </row>
    <row r="88" spans="1:13">
      <c r="A88" s="1" t="s">
        <v>80</v>
      </c>
      <c r="B88" s="46" t="s">
        <v>337</v>
      </c>
      <c r="C88" t="e">
        <f t="shared" si="14"/>
        <v>#N/A</v>
      </c>
      <c r="D88" t="e">
        <f t="shared" si="15"/>
        <v>#N/A</v>
      </c>
      <c r="E88" t="e">
        <f t="shared" si="16"/>
        <v>#N/A</v>
      </c>
      <c r="F88" t="e">
        <f t="shared" si="17"/>
        <v>#N/A</v>
      </c>
      <c r="G88" t="e">
        <f t="shared" si="18"/>
        <v>#N/A</v>
      </c>
      <c r="H88" t="e">
        <f t="shared" si="19"/>
        <v>#N/A</v>
      </c>
      <c r="I88" t="e">
        <f t="shared" si="20"/>
        <v>#N/A</v>
      </c>
      <c r="J88" t="e">
        <f t="shared" si="21"/>
        <v>#N/A</v>
      </c>
      <c r="K88" t="e">
        <f t="shared" si="22"/>
        <v>#N/A</v>
      </c>
      <c r="L88" t="e">
        <f t="shared" si="23"/>
        <v>#N/A</v>
      </c>
      <c r="M88" t="e">
        <f t="shared" si="24"/>
        <v>#N/A</v>
      </c>
    </row>
    <row r="89" spans="1:13" ht="25.5">
      <c r="A89" s="1" t="s">
        <v>93</v>
      </c>
      <c r="B89" s="46" t="s">
        <v>338</v>
      </c>
      <c r="C89" t="e">
        <f t="shared" si="14"/>
        <v>#N/A</v>
      </c>
      <c r="D89" t="e">
        <f t="shared" si="15"/>
        <v>#N/A</v>
      </c>
      <c r="E89" t="e">
        <f t="shared" si="16"/>
        <v>#N/A</v>
      </c>
      <c r="F89" t="e">
        <f t="shared" si="17"/>
        <v>#N/A</v>
      </c>
      <c r="G89" t="e">
        <f t="shared" si="18"/>
        <v>#N/A</v>
      </c>
      <c r="H89" t="e">
        <f t="shared" si="19"/>
        <v>#N/A</v>
      </c>
      <c r="I89" t="e">
        <f t="shared" si="20"/>
        <v>#N/A</v>
      </c>
      <c r="J89" t="e">
        <f t="shared" si="21"/>
        <v>#N/A</v>
      </c>
      <c r="K89" t="e">
        <f t="shared" si="22"/>
        <v>#N/A</v>
      </c>
      <c r="L89" t="e">
        <f t="shared" si="23"/>
        <v>#N/A</v>
      </c>
      <c r="M89" t="e">
        <f t="shared" si="24"/>
        <v>#N/A</v>
      </c>
    </row>
    <row r="90" spans="1:13" ht="25.5">
      <c r="A90" s="1" t="s">
        <v>72</v>
      </c>
      <c r="B90" s="46" t="s">
        <v>339</v>
      </c>
      <c r="C90" t="e">
        <f t="shared" si="14"/>
        <v>#N/A</v>
      </c>
      <c r="D90" t="e">
        <f t="shared" si="15"/>
        <v>#N/A</v>
      </c>
      <c r="E90" t="e">
        <f t="shared" si="16"/>
        <v>#N/A</v>
      </c>
      <c r="F90" t="e">
        <f t="shared" si="17"/>
        <v>#N/A</v>
      </c>
      <c r="G90" t="e">
        <f t="shared" si="18"/>
        <v>#N/A</v>
      </c>
      <c r="H90" t="e">
        <f t="shared" si="19"/>
        <v>#N/A</v>
      </c>
      <c r="I90" t="e">
        <f t="shared" si="20"/>
        <v>#N/A</v>
      </c>
      <c r="J90" t="e">
        <f t="shared" si="21"/>
        <v>#N/A</v>
      </c>
      <c r="K90" t="e">
        <f t="shared" si="22"/>
        <v>#N/A</v>
      </c>
      <c r="L90" t="e">
        <f t="shared" si="23"/>
        <v>#N/A</v>
      </c>
      <c r="M90" t="e">
        <f t="shared" si="24"/>
        <v>#N/A</v>
      </c>
    </row>
    <row r="91" spans="1:13" ht="25.5">
      <c r="A91" s="1" t="s">
        <v>72</v>
      </c>
      <c r="B91" s="46" t="s">
        <v>340</v>
      </c>
      <c r="C91">
        <f t="shared" si="14"/>
        <v>3</v>
      </c>
      <c r="D91">
        <f t="shared" si="15"/>
        <v>0</v>
      </c>
      <c r="E91">
        <f t="shared" si="16"/>
        <v>3</v>
      </c>
      <c r="F91">
        <f t="shared" si="17"/>
        <v>0</v>
      </c>
      <c r="G91">
        <f t="shared" si="18"/>
        <v>0</v>
      </c>
      <c r="H91">
        <f t="shared" si="19"/>
        <v>0</v>
      </c>
      <c r="I91">
        <f t="shared" si="20"/>
        <v>0</v>
      </c>
      <c r="J91">
        <f t="shared" si="21"/>
        <v>0</v>
      </c>
      <c r="K91">
        <f t="shared" si="22"/>
        <v>0</v>
      </c>
      <c r="L91">
        <f t="shared" si="23"/>
        <v>0</v>
      </c>
      <c r="M91">
        <f t="shared" si="24"/>
        <v>0</v>
      </c>
    </row>
    <row r="92" spans="1:13" ht="25.5">
      <c r="A92" s="1" t="s">
        <v>124</v>
      </c>
      <c r="B92" s="46" t="s">
        <v>341</v>
      </c>
      <c r="C92" t="e">
        <f t="shared" si="14"/>
        <v>#N/A</v>
      </c>
      <c r="D92" t="e">
        <f t="shared" si="15"/>
        <v>#N/A</v>
      </c>
      <c r="E92" t="e">
        <f t="shared" si="16"/>
        <v>#N/A</v>
      </c>
      <c r="F92" t="e">
        <f t="shared" si="17"/>
        <v>#N/A</v>
      </c>
      <c r="G92" t="e">
        <f t="shared" si="18"/>
        <v>#N/A</v>
      </c>
      <c r="H92" t="e">
        <f t="shared" si="19"/>
        <v>#N/A</v>
      </c>
      <c r="I92" t="e">
        <f t="shared" si="20"/>
        <v>#N/A</v>
      </c>
      <c r="J92" t="e">
        <f t="shared" si="21"/>
        <v>#N/A</v>
      </c>
      <c r="K92" t="e">
        <f t="shared" si="22"/>
        <v>#N/A</v>
      </c>
      <c r="L92" t="e">
        <f t="shared" si="23"/>
        <v>#N/A</v>
      </c>
      <c r="M92" t="e">
        <f t="shared" si="24"/>
        <v>#N/A</v>
      </c>
    </row>
    <row r="93" spans="1:13" ht="25.5">
      <c r="A93" s="1" t="s">
        <v>80</v>
      </c>
      <c r="B93" s="46" t="s">
        <v>342</v>
      </c>
      <c r="C93" t="e">
        <f t="shared" si="14"/>
        <v>#N/A</v>
      </c>
      <c r="D93" t="e">
        <f t="shared" si="15"/>
        <v>#N/A</v>
      </c>
      <c r="E93" t="e">
        <f t="shared" si="16"/>
        <v>#N/A</v>
      </c>
      <c r="F93" t="e">
        <f t="shared" si="17"/>
        <v>#N/A</v>
      </c>
      <c r="G93" t="e">
        <f t="shared" si="18"/>
        <v>#N/A</v>
      </c>
      <c r="H93" t="e">
        <f t="shared" si="19"/>
        <v>#N/A</v>
      </c>
      <c r="I93" t="e">
        <f t="shared" si="20"/>
        <v>#N/A</v>
      </c>
      <c r="J93" t="e">
        <f t="shared" si="21"/>
        <v>#N/A</v>
      </c>
      <c r="K93" t="e">
        <f t="shared" si="22"/>
        <v>#N/A</v>
      </c>
      <c r="L93" t="e">
        <f t="shared" si="23"/>
        <v>#N/A</v>
      </c>
      <c r="M93" t="e">
        <f t="shared" si="24"/>
        <v>#N/A</v>
      </c>
    </row>
    <row r="94" spans="1:13" ht="25.5">
      <c r="A94" s="1" t="s">
        <v>72</v>
      </c>
      <c r="B94" s="46" t="s">
        <v>343</v>
      </c>
      <c r="C94" t="e">
        <f t="shared" si="14"/>
        <v>#N/A</v>
      </c>
      <c r="D94" t="e">
        <f t="shared" si="15"/>
        <v>#N/A</v>
      </c>
      <c r="E94" t="e">
        <f t="shared" si="16"/>
        <v>#N/A</v>
      </c>
      <c r="F94" t="e">
        <f t="shared" si="17"/>
        <v>#N/A</v>
      </c>
      <c r="G94" t="e">
        <f t="shared" si="18"/>
        <v>#N/A</v>
      </c>
      <c r="H94" t="e">
        <f t="shared" si="19"/>
        <v>#N/A</v>
      </c>
      <c r="I94" t="e">
        <f t="shared" si="20"/>
        <v>#N/A</v>
      </c>
      <c r="J94" t="e">
        <f t="shared" si="21"/>
        <v>#N/A</v>
      </c>
      <c r="K94" t="e">
        <f t="shared" si="22"/>
        <v>#N/A</v>
      </c>
      <c r="L94" t="e">
        <f t="shared" si="23"/>
        <v>#N/A</v>
      </c>
      <c r="M94" t="e">
        <f t="shared" si="24"/>
        <v>#N/A</v>
      </c>
    </row>
    <row r="95" spans="1:13">
      <c r="A95" s="1" t="s">
        <v>124</v>
      </c>
      <c r="B95" s="46" t="s">
        <v>344</v>
      </c>
      <c r="C95" t="e">
        <f t="shared" si="14"/>
        <v>#N/A</v>
      </c>
      <c r="D95" t="e">
        <f t="shared" si="15"/>
        <v>#N/A</v>
      </c>
      <c r="E95" t="e">
        <f t="shared" si="16"/>
        <v>#N/A</v>
      </c>
      <c r="F95" t="e">
        <f t="shared" si="17"/>
        <v>#N/A</v>
      </c>
      <c r="G95" t="e">
        <f t="shared" si="18"/>
        <v>#N/A</v>
      </c>
      <c r="H95" t="e">
        <f t="shared" si="19"/>
        <v>#N/A</v>
      </c>
      <c r="I95" t="e">
        <f t="shared" si="20"/>
        <v>#N/A</v>
      </c>
      <c r="J95" t="e">
        <f t="shared" si="21"/>
        <v>#N/A</v>
      </c>
      <c r="K95" t="e">
        <f t="shared" si="22"/>
        <v>#N/A</v>
      </c>
      <c r="L95" t="e">
        <f t="shared" si="23"/>
        <v>#N/A</v>
      </c>
      <c r="M95" t="e">
        <f t="shared" si="24"/>
        <v>#N/A</v>
      </c>
    </row>
    <row r="96" spans="1:13" ht="25.5">
      <c r="A96" s="1" t="s">
        <v>124</v>
      </c>
      <c r="B96" s="46" t="s">
        <v>345</v>
      </c>
      <c r="C96">
        <f t="shared" si="14"/>
        <v>2</v>
      </c>
      <c r="D96">
        <f t="shared" si="15"/>
        <v>0</v>
      </c>
      <c r="E96">
        <f t="shared" si="16"/>
        <v>2</v>
      </c>
      <c r="F96">
        <f t="shared" si="17"/>
        <v>0</v>
      </c>
      <c r="G96">
        <f t="shared" si="18"/>
        <v>0</v>
      </c>
      <c r="H96">
        <f t="shared" si="19"/>
        <v>0</v>
      </c>
      <c r="I96">
        <f t="shared" si="20"/>
        <v>0</v>
      </c>
      <c r="J96">
        <f t="shared" si="21"/>
        <v>0</v>
      </c>
      <c r="K96">
        <f t="shared" si="22"/>
        <v>0</v>
      </c>
      <c r="L96">
        <f t="shared" si="23"/>
        <v>0</v>
      </c>
      <c r="M96">
        <f t="shared" si="24"/>
        <v>0</v>
      </c>
    </row>
    <row r="97" spans="1:13" ht="25.5">
      <c r="A97" s="1" t="s">
        <v>124</v>
      </c>
      <c r="B97" s="46" t="s">
        <v>346</v>
      </c>
      <c r="C97" t="e">
        <f t="shared" si="14"/>
        <v>#N/A</v>
      </c>
      <c r="D97" t="e">
        <f t="shared" si="15"/>
        <v>#N/A</v>
      </c>
      <c r="E97" t="e">
        <f t="shared" si="16"/>
        <v>#N/A</v>
      </c>
      <c r="F97" t="e">
        <f t="shared" si="17"/>
        <v>#N/A</v>
      </c>
      <c r="G97" t="e">
        <f t="shared" si="18"/>
        <v>#N/A</v>
      </c>
      <c r="H97" t="e">
        <f t="shared" si="19"/>
        <v>#N/A</v>
      </c>
      <c r="I97" t="e">
        <f t="shared" si="20"/>
        <v>#N/A</v>
      </c>
      <c r="J97" t="e">
        <f t="shared" si="21"/>
        <v>#N/A</v>
      </c>
      <c r="K97" t="e">
        <f t="shared" si="22"/>
        <v>#N/A</v>
      </c>
      <c r="L97" t="e">
        <f t="shared" si="23"/>
        <v>#N/A</v>
      </c>
      <c r="M97" t="e">
        <f t="shared" si="24"/>
        <v>#N/A</v>
      </c>
    </row>
    <row r="98" spans="1:13" ht="25.5">
      <c r="A98" s="1" t="s">
        <v>80</v>
      </c>
      <c r="B98" s="46" t="s">
        <v>347</v>
      </c>
      <c r="C98">
        <f t="shared" si="14"/>
        <v>0</v>
      </c>
      <c r="D98">
        <f t="shared" si="15"/>
        <v>1</v>
      </c>
      <c r="E98">
        <f t="shared" si="16"/>
        <v>1</v>
      </c>
      <c r="F98">
        <f t="shared" si="17"/>
        <v>0</v>
      </c>
      <c r="G98">
        <f t="shared" si="18"/>
        <v>0</v>
      </c>
      <c r="H98">
        <f t="shared" si="19"/>
        <v>0</v>
      </c>
      <c r="I98">
        <f t="shared" si="20"/>
        <v>0</v>
      </c>
      <c r="J98">
        <f t="shared" si="21"/>
        <v>0</v>
      </c>
      <c r="K98">
        <f t="shared" si="22"/>
        <v>0</v>
      </c>
      <c r="L98">
        <f t="shared" si="23"/>
        <v>0</v>
      </c>
      <c r="M98">
        <f t="shared" si="24"/>
        <v>0</v>
      </c>
    </row>
    <row r="99" spans="1:13" ht="25.5">
      <c r="A99" s="1" t="s">
        <v>124</v>
      </c>
      <c r="B99" s="46" t="s">
        <v>348</v>
      </c>
      <c r="C99" t="e">
        <f t="shared" si="14"/>
        <v>#N/A</v>
      </c>
      <c r="D99" t="e">
        <f t="shared" si="15"/>
        <v>#N/A</v>
      </c>
      <c r="E99" t="e">
        <f t="shared" si="16"/>
        <v>#N/A</v>
      </c>
      <c r="F99" t="e">
        <f t="shared" si="17"/>
        <v>#N/A</v>
      </c>
      <c r="G99" t="e">
        <f t="shared" si="18"/>
        <v>#N/A</v>
      </c>
      <c r="H99" t="e">
        <f t="shared" si="19"/>
        <v>#N/A</v>
      </c>
      <c r="I99" t="e">
        <f t="shared" si="20"/>
        <v>#N/A</v>
      </c>
      <c r="J99" t="e">
        <f t="shared" si="21"/>
        <v>#N/A</v>
      </c>
      <c r="K99" t="e">
        <f t="shared" si="22"/>
        <v>#N/A</v>
      </c>
      <c r="L99" t="e">
        <f t="shared" si="23"/>
        <v>#N/A</v>
      </c>
      <c r="M99" t="e">
        <f t="shared" si="24"/>
        <v>#N/A</v>
      </c>
    </row>
    <row r="100" spans="1:13">
      <c r="A100" s="1"/>
      <c r="B100" s="46"/>
    </row>
    <row r="101" spans="1:13">
      <c r="A101" s="1"/>
      <c r="B101" s="46"/>
    </row>
    <row r="102" spans="1:13">
      <c r="A102" s="1"/>
      <c r="B102" s="46"/>
    </row>
    <row r="103" spans="1:13">
      <c r="A103" s="1"/>
      <c r="B103" s="46"/>
    </row>
    <row r="104" spans="1:13">
      <c r="A104" s="1"/>
      <c r="B104" s="46"/>
    </row>
    <row r="105" spans="1:13">
      <c r="A105" s="1"/>
      <c r="B105" s="46"/>
    </row>
    <row r="106" spans="1:13">
      <c r="A106" s="1"/>
      <c r="B106" s="46"/>
    </row>
    <row r="107" spans="1:13">
      <c r="A107" s="1"/>
      <c r="B107" s="46"/>
    </row>
    <row r="108" spans="1:13">
      <c r="A108" s="1"/>
      <c r="B108" s="46"/>
    </row>
    <row r="109" spans="1:13">
      <c r="A109" s="1"/>
      <c r="B109" s="46"/>
    </row>
    <row r="110" spans="1:13">
      <c r="A110" s="1"/>
      <c r="B110" s="46"/>
    </row>
    <row r="111" spans="1:13" ht="46.5">
      <c r="A111" s="15" t="s">
        <v>40</v>
      </c>
      <c r="B111" s="46"/>
    </row>
    <row r="112" spans="1:13">
      <c r="A112" s="10" t="s">
        <v>1</v>
      </c>
      <c r="B112" s="46" t="s">
        <v>2</v>
      </c>
      <c r="C112" t="s">
        <v>41</v>
      </c>
      <c r="D112" t="s">
        <v>42</v>
      </c>
      <c r="E112" t="s">
        <v>43</v>
      </c>
      <c r="F112" t="s">
        <v>44</v>
      </c>
      <c r="G112" t="s">
        <v>56</v>
      </c>
      <c r="H112" t="s">
        <v>45</v>
      </c>
      <c r="I112" t="s">
        <v>57</v>
      </c>
      <c r="J112" t="s">
        <v>58</v>
      </c>
    </row>
    <row r="113" spans="1:10" ht="25.5">
      <c r="A113" s="1" t="s">
        <v>100</v>
      </c>
      <c r="B113" s="46" t="s">
        <v>349</v>
      </c>
      <c r="C113" t="e">
        <f>VLOOKUP(B113,$BG$4:$BR$15,3,FALSE)</f>
        <v>#N/A</v>
      </c>
      <c r="D113" t="e">
        <f>VLOOKUP(B113,$BG$4:$BR$6,4,FALSE)</f>
        <v>#N/A</v>
      </c>
      <c r="E113" t="e">
        <f>VLOOKUP(B113,$BG$4:$BR$6,6,FALSE)</f>
        <v>#N/A</v>
      </c>
      <c r="F113" t="e">
        <f>VLOOKUP(B113,$BG$4:$BR$6,7,FALSE)</f>
        <v>#N/A</v>
      </c>
      <c r="G113" t="e">
        <f>VLOOKUP(B113,$BG$4:$BR$6,9,FALSE)</f>
        <v>#N/A</v>
      </c>
      <c r="H113" t="e">
        <f>VLOOKUP(B113,$BG$4:$BR$6,10,FALSE)</f>
        <v>#N/A</v>
      </c>
      <c r="I113" t="e">
        <f>VLOOKUP(B113,$BG$4:$BR$6,11,FALSE)</f>
        <v>#N/A</v>
      </c>
      <c r="J113" t="e">
        <f>VLOOKUP(B113,$BG$4:$BR$6,12,FALSE)</f>
        <v>#N/A</v>
      </c>
    </row>
    <row r="114" spans="1:10" ht="25.5">
      <c r="A114" s="1" t="s">
        <v>100</v>
      </c>
      <c r="B114" s="46" t="s">
        <v>350</v>
      </c>
      <c r="C114">
        <f>VLOOKUP(B114,$BG$4:$BR$15,3,FALSE)</f>
        <v>2</v>
      </c>
      <c r="D114">
        <f t="shared" ref="D114:D116" si="25">VLOOKUP(B114,$BG$4:$BR$6,4,FALSE)</f>
        <v>2</v>
      </c>
      <c r="E114">
        <f t="shared" ref="E114:E116" si="26">VLOOKUP(B114,$BG$4:$BR$6,6,FALSE)</f>
        <v>2</v>
      </c>
      <c r="F114">
        <f t="shared" ref="F114:F116" si="27">VLOOKUP(B114,$BG$4:$BR$6,7,FALSE)</f>
        <v>3</v>
      </c>
      <c r="G114">
        <f t="shared" ref="G114:G116" si="28">VLOOKUP(B114,$BG$4:$BR$6,9,FALSE)</f>
        <v>8</v>
      </c>
      <c r="H114">
        <f t="shared" ref="H114:H116" si="29">VLOOKUP(B114,$BG$4:$BR$6,10,FALSE)</f>
        <v>0</v>
      </c>
      <c r="I114">
        <f t="shared" ref="I114:I116" si="30">VLOOKUP(B114,$BG$4:$BR$6,11,FALSE)</f>
        <v>0</v>
      </c>
      <c r="J114">
        <f t="shared" ref="J114:J116" si="31">VLOOKUP(B114,$BG$4:$BR$6,12,FALSE)</f>
        <v>0</v>
      </c>
    </row>
    <row r="115" spans="1:10" ht="25.5">
      <c r="A115" s="1" t="s">
        <v>100</v>
      </c>
      <c r="B115" s="46" t="s">
        <v>351</v>
      </c>
      <c r="C115" t="e">
        <f>VLOOKUP(B115,$BG$4:$BR$15,3,FALSE)</f>
        <v>#N/A</v>
      </c>
      <c r="D115" t="e">
        <f t="shared" si="25"/>
        <v>#N/A</v>
      </c>
      <c r="E115" t="e">
        <f t="shared" si="26"/>
        <v>#N/A</v>
      </c>
      <c r="F115" t="e">
        <f t="shared" si="27"/>
        <v>#N/A</v>
      </c>
      <c r="G115" t="e">
        <f t="shared" si="28"/>
        <v>#N/A</v>
      </c>
      <c r="H115" t="e">
        <f t="shared" si="29"/>
        <v>#N/A</v>
      </c>
      <c r="I115" t="e">
        <f t="shared" si="30"/>
        <v>#N/A</v>
      </c>
      <c r="J115" t="e">
        <f t="shared" si="31"/>
        <v>#N/A</v>
      </c>
    </row>
    <row r="116" spans="1:10" ht="38.25">
      <c r="A116" s="1" t="s">
        <v>277</v>
      </c>
      <c r="B116" s="46" t="s">
        <v>352</v>
      </c>
      <c r="C116">
        <f>VLOOKUP(B116,$BG$4:$BR$15,3,FALSE)</f>
        <v>0</v>
      </c>
      <c r="D116">
        <f t="shared" si="25"/>
        <v>0</v>
      </c>
      <c r="E116">
        <f t="shared" si="26"/>
        <v>0</v>
      </c>
      <c r="F116">
        <f t="shared" si="27"/>
        <v>0</v>
      </c>
      <c r="G116">
        <f t="shared" si="28"/>
        <v>0</v>
      </c>
      <c r="H116">
        <f t="shared" si="29"/>
        <v>4</v>
      </c>
      <c r="I116">
        <f t="shared" si="30"/>
        <v>175</v>
      </c>
      <c r="J116">
        <f t="shared" si="31"/>
        <v>43.8</v>
      </c>
    </row>
    <row r="117" spans="1:10">
      <c r="A117" s="1"/>
      <c r="B117" s="46"/>
    </row>
    <row r="118" spans="1:10">
      <c r="A118" s="1"/>
      <c r="B118" s="46"/>
    </row>
    <row r="119" spans="1:10">
      <c r="A119" s="1"/>
      <c r="B119" s="46"/>
    </row>
    <row r="120" spans="1:10">
      <c r="A120" s="1"/>
      <c r="B120" s="46"/>
    </row>
    <row r="121" spans="1:10">
      <c r="A121" s="1"/>
      <c r="B121" s="46"/>
    </row>
    <row r="122" spans="1:10">
      <c r="A122" s="1"/>
      <c r="B122" s="46"/>
    </row>
    <row r="123" spans="1:10">
      <c r="A123" s="1"/>
      <c r="B123" s="46"/>
    </row>
    <row r="124" spans="1:10">
      <c r="A124" s="1"/>
      <c r="B124" s="46"/>
    </row>
    <row r="125" spans="1:10">
      <c r="A125" s="1"/>
      <c r="B125" s="46"/>
    </row>
    <row r="126" spans="1:10">
      <c r="A126" s="1"/>
      <c r="B126" s="46"/>
    </row>
    <row r="127" spans="1:10">
      <c r="A127" s="1"/>
      <c r="B127" s="46"/>
    </row>
    <row r="128" spans="1:10">
      <c r="A128" s="1"/>
      <c r="B128" s="46"/>
    </row>
    <row r="129" spans="1:2">
      <c r="A129" s="1"/>
      <c r="B129" s="46"/>
    </row>
    <row r="130" spans="1:2">
      <c r="A130" s="1"/>
      <c r="B130" s="46"/>
    </row>
    <row r="131" spans="1:2">
      <c r="A131" s="1"/>
      <c r="B131" s="46"/>
    </row>
    <row r="132" spans="1:2">
      <c r="A132" s="1"/>
      <c r="B132" s="46"/>
    </row>
  </sheetData>
  <mergeCells count="13">
    <mergeCell ref="BG2:BH2"/>
    <mergeCell ref="BI2:BO2"/>
    <mergeCell ref="BP2:BR2"/>
    <mergeCell ref="AK2:AN2"/>
    <mergeCell ref="AP2:AQ2"/>
    <mergeCell ref="AR2:AV2"/>
    <mergeCell ref="AW2:BA2"/>
    <mergeCell ref="BB2:BE2"/>
    <mergeCell ref="O2:P2"/>
    <mergeCell ref="Q2:Y2"/>
    <mergeCell ref="AA2:AB2"/>
    <mergeCell ref="AC2:AF2"/>
    <mergeCell ref="AG2:AJ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74FEF-BF61-41FA-A75B-1B2E755FF5BA}">
  <dimension ref="A1:BR132"/>
  <sheetViews>
    <sheetView topLeftCell="A81" workbookViewId="0">
      <selection activeCell="N97" sqref="N97"/>
    </sheetView>
  </sheetViews>
  <sheetFormatPr defaultRowHeight="15.75"/>
  <sheetData>
    <row r="1" spans="1:70" ht="36">
      <c r="A1" s="14" t="s">
        <v>9</v>
      </c>
      <c r="O1" s="12" t="s">
        <v>49</v>
      </c>
      <c r="AA1" s="12" t="s">
        <v>48</v>
      </c>
      <c r="AP1" s="13" t="s">
        <v>50</v>
      </c>
      <c r="BG1" s="11" t="s">
        <v>353</v>
      </c>
    </row>
    <row r="2" spans="1:70">
      <c r="A2" t="s">
        <v>1</v>
      </c>
      <c r="B2" s="43" t="s">
        <v>2</v>
      </c>
      <c r="C2" s="43" t="s">
        <v>3</v>
      </c>
      <c r="D2" s="43" t="s">
        <v>4</v>
      </c>
      <c r="E2" s="43" t="s">
        <v>5</v>
      </c>
      <c r="F2" s="43" t="s">
        <v>6</v>
      </c>
      <c r="G2" s="43" t="s">
        <v>7</v>
      </c>
      <c r="H2" s="43" t="s">
        <v>0</v>
      </c>
      <c r="I2" s="43" t="s">
        <v>8</v>
      </c>
      <c r="J2" s="43" t="s">
        <v>46</v>
      </c>
      <c r="K2" s="43" t="s">
        <v>35</v>
      </c>
      <c r="L2" s="43" t="s">
        <v>33</v>
      </c>
      <c r="M2" s="43" t="s">
        <v>34</v>
      </c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AA2" s="46"/>
      <c r="AB2" s="46"/>
      <c r="AC2" s="46"/>
      <c r="AD2" s="46"/>
      <c r="AE2" s="46"/>
      <c r="AF2" s="46"/>
      <c r="AG2" s="46"/>
      <c r="AH2" s="46"/>
      <c r="AI2" s="46"/>
      <c r="AJ2" s="46"/>
      <c r="AK2" s="46"/>
      <c r="AL2" s="46"/>
      <c r="AM2" s="46"/>
      <c r="AN2" s="46"/>
      <c r="AP2" s="46"/>
      <c r="AQ2" s="46"/>
      <c r="AR2" s="46"/>
      <c r="AS2" s="46"/>
      <c r="AT2" s="46"/>
      <c r="AU2" s="46"/>
      <c r="AV2" s="46"/>
      <c r="AW2" s="46"/>
      <c r="AX2" s="46"/>
      <c r="AY2" s="46"/>
      <c r="AZ2" s="46"/>
      <c r="BA2" s="46"/>
      <c r="BB2" s="46"/>
      <c r="BC2" s="46"/>
      <c r="BD2" s="46"/>
      <c r="BE2" s="46"/>
      <c r="BG2" s="46"/>
      <c r="BH2" s="46"/>
      <c r="BI2" s="46"/>
      <c r="BJ2" s="46"/>
      <c r="BK2" s="46"/>
      <c r="BL2" s="46"/>
      <c r="BM2" s="46"/>
      <c r="BN2" s="46"/>
      <c r="BO2" s="46"/>
      <c r="BP2" s="46"/>
      <c r="BQ2" s="46"/>
      <c r="BR2" s="46"/>
    </row>
    <row r="3" spans="1:70">
      <c r="A3" s="1" t="s">
        <v>105</v>
      </c>
      <c r="B3" s="44" t="s">
        <v>279</v>
      </c>
      <c r="C3" s="1" t="e">
        <f>VLOOKUP(B3,$O$4:$Y$11,3,FALSE)</f>
        <v>#N/A</v>
      </c>
      <c r="D3" s="1" t="e">
        <f>VLOOKUP(B3,$O$4:$Y$11,4,FALSE)</f>
        <v>#N/A</v>
      </c>
      <c r="E3" s="1" t="e">
        <f>VLOOKUP(B3,$O$4:$Y$11,5,FALSE)</f>
        <v>#N/A</v>
      </c>
      <c r="F3" s="1" t="e">
        <f>VLOOKUP(B3,$O$4:$Y$11,6,FALSE)</f>
        <v>#N/A</v>
      </c>
      <c r="G3" s="1" t="e">
        <f>VLOOKUP(B3,$O$4:$Y$11,7,FALSE)</f>
        <v>#N/A</v>
      </c>
      <c r="H3" s="1" t="e">
        <f>VLOOKUP(B3,$O$4:$Y$11,9,FALSE)</f>
        <v>#N/A</v>
      </c>
      <c r="I3" s="1" t="e">
        <f>VLOOKUP(B3,$O$4:$Y$11,10,FALSE)</f>
        <v>#N/A</v>
      </c>
      <c r="J3" s="1" t="e">
        <f>VLOOKUP(B3,$O$4:$Y$11,11,FALSE)</f>
        <v>#N/A</v>
      </c>
      <c r="K3" s="1" t="e">
        <f>VLOOKUP(B3,$AA$4:$AN$56,3,FALSE)</f>
        <v>#N/A</v>
      </c>
      <c r="L3" s="1" t="e">
        <f>VLOOKUP(B3,$AA$4:$AN$56,4,FALSE)</f>
        <v>#N/A</v>
      </c>
      <c r="M3" s="1" t="e">
        <f>VLOOKUP(B3,$AA$4:$AN$56,6,FALSE)</f>
        <v>#N/A</v>
      </c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AA3" s="46"/>
      <c r="AB3" s="46"/>
      <c r="AC3" s="46"/>
      <c r="AD3" s="46"/>
      <c r="AE3" s="46"/>
      <c r="AF3" s="46"/>
      <c r="AG3" s="46"/>
      <c r="AH3" s="46"/>
      <c r="AI3" s="46"/>
      <c r="AJ3" s="46"/>
      <c r="AK3" s="46"/>
      <c r="AL3" s="46"/>
      <c r="AM3" s="46"/>
      <c r="AN3" s="46"/>
      <c r="AP3" s="46"/>
      <c r="AQ3" s="46"/>
      <c r="AR3" s="46"/>
      <c r="AS3" s="46"/>
      <c r="AT3" s="46"/>
      <c r="AU3" s="46"/>
      <c r="AV3" s="46"/>
      <c r="AW3" s="46"/>
      <c r="AX3" s="46"/>
      <c r="AY3" s="46"/>
      <c r="AZ3" s="46"/>
      <c r="BA3" s="46"/>
      <c r="BB3" s="46"/>
      <c r="BC3" s="46"/>
      <c r="BD3" s="46"/>
      <c r="BE3" s="46"/>
      <c r="BG3" s="46"/>
      <c r="BH3" s="46"/>
      <c r="BI3" s="46"/>
      <c r="BJ3" s="46"/>
      <c r="BK3" s="46"/>
      <c r="BL3" s="46"/>
      <c r="BM3" s="46"/>
      <c r="BN3" s="46"/>
      <c r="BO3" s="46"/>
      <c r="BP3" s="46"/>
      <c r="BQ3" s="46"/>
      <c r="BR3" s="46"/>
    </row>
    <row r="4" spans="1:70" ht="25.5">
      <c r="A4" s="1" t="s">
        <v>105</v>
      </c>
      <c r="B4" s="44" t="s">
        <v>280</v>
      </c>
      <c r="C4" s="1" t="e">
        <f>VLOOKUP(B4,$O$4:$Y$11,3,FALSE)</f>
        <v>#N/A</v>
      </c>
      <c r="D4" s="1" t="e">
        <f>VLOOKUP(B4,$O$4:$Y$11,4,FALSE)</f>
        <v>#N/A</v>
      </c>
      <c r="E4" s="1" t="e">
        <f>VLOOKUP(B4,$O$4:$Y$11,5,FALSE)</f>
        <v>#N/A</v>
      </c>
      <c r="F4" s="1" t="e">
        <f>VLOOKUP(B4,$O$4:$Y$11,6,FALSE)</f>
        <v>#N/A</v>
      </c>
      <c r="G4" s="1" t="e">
        <f>VLOOKUP(B4,$O$4:$Y$11,7,FALSE)</f>
        <v>#N/A</v>
      </c>
      <c r="H4" s="1" t="e">
        <f>VLOOKUP(B4,$O$4:$Y$11,9,FALSE)</f>
        <v>#N/A</v>
      </c>
      <c r="I4" s="1" t="e">
        <f>VLOOKUP(B4,$O$4:$Y$11,10,FALSE)</f>
        <v>#N/A</v>
      </c>
      <c r="J4" s="1" t="e">
        <f>VLOOKUP(B4,$O$4:$Y$11,11,FALSE)</f>
        <v>#N/A</v>
      </c>
      <c r="K4" s="1" t="e">
        <f t="shared" ref="K4:K7" si="0">VLOOKUP(B4,$AA$4:$AN$56,3,FALSE)</f>
        <v>#N/A</v>
      </c>
      <c r="L4" s="1" t="e">
        <f t="shared" ref="L4:L7" si="1">VLOOKUP(B4,$AA$4:$AN$56,4,FALSE)</f>
        <v>#N/A</v>
      </c>
      <c r="M4" s="1" t="e">
        <f t="shared" ref="M4:M7" si="2">VLOOKUP(B4,$AA$4:$AN$56,6,FALSE)</f>
        <v>#N/A</v>
      </c>
      <c r="O4" s="46"/>
      <c r="P4" s="1"/>
      <c r="Q4" s="1"/>
      <c r="R4" s="1"/>
      <c r="S4" s="1"/>
      <c r="T4" s="1"/>
      <c r="U4" s="1"/>
      <c r="V4" s="1"/>
      <c r="W4" s="1"/>
      <c r="X4" s="1"/>
      <c r="Y4" s="1"/>
      <c r="AA4" s="46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P4" s="46"/>
      <c r="AQ4" s="1"/>
      <c r="AR4" s="1"/>
      <c r="AS4" s="1"/>
      <c r="AT4" s="1"/>
      <c r="AU4" s="1"/>
      <c r="AV4" s="1"/>
      <c r="AW4" s="10"/>
      <c r="AX4" s="10"/>
      <c r="AY4" s="10"/>
      <c r="AZ4" s="10"/>
      <c r="BA4" s="10"/>
      <c r="BB4" s="10"/>
      <c r="BC4" s="10"/>
      <c r="BD4" s="10"/>
      <c r="BE4" s="10"/>
      <c r="BG4" s="46"/>
      <c r="BH4" s="1"/>
      <c r="BI4" s="1"/>
      <c r="BJ4" s="1"/>
      <c r="BK4" s="1"/>
      <c r="BL4" s="1"/>
      <c r="BM4" s="1"/>
      <c r="BN4" s="1"/>
      <c r="BO4" s="1"/>
      <c r="BP4" s="10"/>
      <c r="BQ4" s="10"/>
      <c r="BR4" s="10"/>
    </row>
    <row r="5" spans="1:70">
      <c r="A5" s="1" t="s">
        <v>105</v>
      </c>
      <c r="B5" s="44" t="s">
        <v>281</v>
      </c>
      <c r="C5" s="1" t="e">
        <f>VLOOKUP(B5,$O$4:$Y$11,3,FALSE)</f>
        <v>#N/A</v>
      </c>
      <c r="D5" s="1" t="e">
        <f>VLOOKUP(B5,$O$4:$Y$11,4,FALSE)</f>
        <v>#N/A</v>
      </c>
      <c r="E5" s="1" t="e">
        <f>VLOOKUP(B5,$O$4:$Y$11,5,FALSE)</f>
        <v>#N/A</v>
      </c>
      <c r="F5" s="1" t="e">
        <f>VLOOKUP(B5,$O$4:$Y$11,6,FALSE)</f>
        <v>#N/A</v>
      </c>
      <c r="G5" s="1" t="e">
        <f>VLOOKUP(B5,$O$4:$Y$11,7,FALSE)</f>
        <v>#N/A</v>
      </c>
      <c r="H5" s="1" t="e">
        <f>VLOOKUP(B5,$O$4:$Y$11,9,FALSE)</f>
        <v>#N/A</v>
      </c>
      <c r="I5" s="1" t="e">
        <f>VLOOKUP(B5,$O$4:$Y$11,10,FALSE)</f>
        <v>#N/A</v>
      </c>
      <c r="J5" s="1" t="e">
        <f>VLOOKUP(B5,$O$4:$Y$11,11,FALSE)</f>
        <v>#N/A</v>
      </c>
      <c r="K5" s="1" t="e">
        <f t="shared" si="0"/>
        <v>#N/A</v>
      </c>
      <c r="L5" s="1" t="e">
        <f t="shared" si="1"/>
        <v>#N/A</v>
      </c>
      <c r="M5" s="1" t="e">
        <f t="shared" si="2"/>
        <v>#N/A</v>
      </c>
      <c r="O5" s="46"/>
      <c r="P5" s="1"/>
      <c r="Q5" s="1"/>
      <c r="R5" s="1"/>
      <c r="S5" s="1"/>
      <c r="T5" s="1"/>
      <c r="U5" s="1"/>
      <c r="V5" s="1"/>
      <c r="W5" s="1"/>
      <c r="X5" s="1"/>
      <c r="Y5" s="1"/>
      <c r="AA5" s="46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P5" s="46"/>
      <c r="AQ5" s="1"/>
      <c r="AR5" s="1"/>
      <c r="AS5" s="1"/>
      <c r="AT5" s="1"/>
      <c r="AU5" s="1"/>
      <c r="AV5" s="1"/>
      <c r="AW5" s="10"/>
      <c r="AX5" s="10"/>
      <c r="AY5" s="10"/>
      <c r="AZ5" s="10"/>
      <c r="BA5" s="10"/>
      <c r="BB5" s="10"/>
      <c r="BC5" s="10"/>
      <c r="BD5" s="10"/>
      <c r="BE5" s="1"/>
      <c r="BG5" s="46"/>
      <c r="BH5" s="1"/>
      <c r="BI5" s="10"/>
      <c r="BJ5" s="10"/>
      <c r="BK5" s="10"/>
      <c r="BL5" s="10"/>
      <c r="BM5" s="10"/>
      <c r="BN5" s="10"/>
      <c r="BO5" s="10"/>
      <c r="BP5" s="1"/>
      <c r="BQ5" s="1"/>
      <c r="BR5" s="1"/>
    </row>
    <row r="6" spans="1:70">
      <c r="A6" s="1" t="s">
        <v>105</v>
      </c>
      <c r="B6" s="44" t="s">
        <v>282</v>
      </c>
      <c r="C6" s="1" t="e">
        <f>VLOOKUP(B6,$O$4:$Y$11,3,FALSE)</f>
        <v>#N/A</v>
      </c>
      <c r="D6" s="1" t="e">
        <f>VLOOKUP(B6,$O$4:$Y$11,4,FALSE)</f>
        <v>#N/A</v>
      </c>
      <c r="E6" s="1" t="e">
        <f>VLOOKUP(B6,$O$4:$Y$11,5,FALSE)</f>
        <v>#N/A</v>
      </c>
      <c r="F6" s="1" t="e">
        <f>VLOOKUP(B6,$O$4:$Y$11,6,FALSE)</f>
        <v>#N/A</v>
      </c>
      <c r="G6" s="1" t="e">
        <f>VLOOKUP(B6,$O$4:$Y$11,7,FALSE)</f>
        <v>#N/A</v>
      </c>
      <c r="H6" s="1" t="e">
        <f>VLOOKUP(B6,$O$4:$Y$11,9,FALSE)</f>
        <v>#N/A</v>
      </c>
      <c r="I6" s="1" t="e">
        <f>VLOOKUP(B6,$O$4:$Y$11,10,FALSE)</f>
        <v>#N/A</v>
      </c>
      <c r="J6" s="1" t="e">
        <f>VLOOKUP(B6,$O$4:$Y$11,11,FALSE)</f>
        <v>#N/A</v>
      </c>
      <c r="K6" s="1" t="e">
        <f t="shared" si="0"/>
        <v>#N/A</v>
      </c>
      <c r="L6" s="1" t="e">
        <f t="shared" si="1"/>
        <v>#N/A</v>
      </c>
      <c r="M6" s="1" t="e">
        <f t="shared" si="2"/>
        <v>#N/A</v>
      </c>
      <c r="O6" s="46"/>
      <c r="P6" s="1"/>
      <c r="Q6" s="1"/>
      <c r="R6" s="1"/>
      <c r="S6" s="1"/>
      <c r="T6" s="1"/>
      <c r="U6" s="1"/>
      <c r="V6" s="1"/>
      <c r="W6" s="1"/>
      <c r="X6" s="1"/>
      <c r="Y6" s="1"/>
      <c r="AA6" s="46"/>
      <c r="AB6" s="1"/>
      <c r="AC6" s="1"/>
      <c r="AD6" s="1"/>
      <c r="AE6" s="1"/>
      <c r="AF6" s="1"/>
      <c r="AG6" s="10"/>
      <c r="AH6" s="10"/>
      <c r="AI6" s="10"/>
      <c r="AJ6" s="10"/>
      <c r="AK6" s="1"/>
      <c r="AL6" s="1"/>
      <c r="AM6" s="1"/>
      <c r="AN6" s="1"/>
      <c r="AP6" s="46"/>
      <c r="AQ6" s="1"/>
      <c r="AR6" s="1"/>
      <c r="AS6" s="1"/>
      <c r="AT6" s="1"/>
      <c r="AU6" s="1"/>
      <c r="AV6" s="1"/>
      <c r="AW6" s="10"/>
      <c r="AX6" s="10"/>
      <c r="AY6" s="10"/>
      <c r="AZ6" s="10"/>
      <c r="BA6" s="10"/>
      <c r="BB6" s="10"/>
      <c r="BC6" s="10"/>
      <c r="BD6" s="10"/>
      <c r="BE6" s="10"/>
      <c r="BG6" s="46"/>
      <c r="BH6" s="1"/>
      <c r="BI6" s="10"/>
      <c r="BJ6" s="10"/>
      <c r="BK6" s="10"/>
      <c r="BL6" s="10"/>
      <c r="BM6" s="10"/>
      <c r="BN6" s="10"/>
      <c r="BO6" s="10"/>
      <c r="BP6" s="1"/>
      <c r="BQ6" s="1"/>
      <c r="BR6" s="1"/>
    </row>
    <row r="7" spans="1:70" ht="25.5">
      <c r="A7" s="1" t="s">
        <v>105</v>
      </c>
      <c r="B7" s="44" t="s">
        <v>283</v>
      </c>
      <c r="C7" s="1" t="e">
        <f>VLOOKUP(B7,$O$4:$Y$11,3,FALSE)</f>
        <v>#N/A</v>
      </c>
      <c r="D7" s="1" t="e">
        <f>VLOOKUP(B7,$O$4:$Y$11,4,FALSE)</f>
        <v>#N/A</v>
      </c>
      <c r="E7" s="1" t="e">
        <f>VLOOKUP(B7,$O$4:$Y$11,5,FALSE)</f>
        <v>#N/A</v>
      </c>
      <c r="F7" s="1" t="e">
        <f>VLOOKUP(B7,$O$4:$Y$11,6,FALSE)</f>
        <v>#N/A</v>
      </c>
      <c r="G7" s="1" t="e">
        <f>VLOOKUP(B7,$O$4:$Y$11,7,FALSE)</f>
        <v>#N/A</v>
      </c>
      <c r="H7" s="1" t="e">
        <f>VLOOKUP(B7,$O$4:$Y$11,9,FALSE)</f>
        <v>#N/A</v>
      </c>
      <c r="I7" s="1" t="e">
        <f>VLOOKUP(B7,$O$4:$Y$11,10,FALSE)</f>
        <v>#N/A</v>
      </c>
      <c r="J7" s="1" t="e">
        <f>VLOOKUP(B7,$O$4:$Y$11,11,FALSE)</f>
        <v>#N/A</v>
      </c>
      <c r="K7" s="1" t="e">
        <f t="shared" si="0"/>
        <v>#N/A</v>
      </c>
      <c r="L7" s="1" t="e">
        <f t="shared" si="1"/>
        <v>#N/A</v>
      </c>
      <c r="M7" s="1" t="e">
        <f t="shared" si="2"/>
        <v>#N/A</v>
      </c>
      <c r="AA7" s="46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P7" s="46"/>
      <c r="AQ7" s="1"/>
      <c r="AR7" s="1"/>
      <c r="AS7" s="1"/>
      <c r="AT7" s="1"/>
      <c r="AU7" s="1"/>
      <c r="AV7" s="1"/>
      <c r="AW7" s="10"/>
      <c r="AX7" s="10"/>
      <c r="AY7" s="10"/>
      <c r="AZ7" s="10"/>
      <c r="BA7" s="10"/>
      <c r="BB7" s="10"/>
      <c r="BC7" s="10"/>
      <c r="BD7" s="10"/>
      <c r="BE7" s="10"/>
    </row>
    <row r="8" spans="1:70">
      <c r="A8" s="1"/>
      <c r="B8" s="43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AA8" s="46"/>
      <c r="AB8" s="1"/>
      <c r="AC8" s="1"/>
      <c r="AD8" s="1"/>
      <c r="AE8" s="1"/>
      <c r="AF8" s="1"/>
      <c r="AG8" s="10"/>
      <c r="AH8" s="10"/>
      <c r="AI8" s="10"/>
      <c r="AJ8" s="10"/>
      <c r="AK8" s="1"/>
      <c r="AL8" s="1"/>
      <c r="AM8" s="1"/>
      <c r="AN8" s="1"/>
      <c r="AP8" s="46"/>
      <c r="AQ8" s="1"/>
      <c r="AR8" s="1"/>
      <c r="AS8" s="1"/>
      <c r="AT8" s="1"/>
      <c r="AU8" s="1"/>
      <c r="AV8" s="1"/>
      <c r="AW8" s="10"/>
      <c r="AX8" s="10"/>
      <c r="AY8" s="10"/>
      <c r="AZ8" s="10"/>
      <c r="BA8" s="10"/>
      <c r="BB8" s="10"/>
      <c r="BC8" s="10"/>
      <c r="BD8" s="10"/>
      <c r="BE8" s="10"/>
    </row>
    <row r="9" spans="1:70">
      <c r="A9" s="1"/>
      <c r="B9" s="43"/>
      <c r="P9" s="46"/>
      <c r="Q9" s="1"/>
      <c r="R9" s="1"/>
      <c r="S9" s="1"/>
      <c r="T9" s="1"/>
      <c r="U9" s="1"/>
      <c r="V9" s="1"/>
      <c r="W9" s="1"/>
      <c r="X9" s="1"/>
      <c r="AA9" s="46"/>
      <c r="AB9" s="1"/>
      <c r="AC9" s="10"/>
      <c r="AD9" s="10"/>
      <c r="AE9" s="10"/>
      <c r="AF9" s="10"/>
      <c r="AG9" s="1"/>
      <c r="AH9" s="1"/>
      <c r="AI9" s="1"/>
      <c r="AJ9" s="1"/>
      <c r="AK9" s="1"/>
      <c r="AL9" s="1"/>
      <c r="AM9" s="1"/>
      <c r="AN9" s="1"/>
      <c r="AP9" s="46"/>
      <c r="AQ9" s="1"/>
      <c r="AR9" s="1"/>
      <c r="AS9" s="1"/>
      <c r="AT9" s="1"/>
      <c r="AU9" s="1"/>
      <c r="AV9" s="1"/>
      <c r="AW9" s="10"/>
      <c r="AX9" s="10"/>
      <c r="AY9" s="10"/>
      <c r="AZ9" s="10"/>
      <c r="BA9" s="10"/>
      <c r="BB9" s="10"/>
      <c r="BC9" s="10"/>
      <c r="BD9" s="10"/>
      <c r="BE9" s="10"/>
    </row>
    <row r="10" spans="1:70" ht="63">
      <c r="A10" s="17" t="s">
        <v>26</v>
      </c>
      <c r="B10" s="43"/>
      <c r="O10" s="12"/>
      <c r="P10" s="46"/>
      <c r="Q10" s="1"/>
      <c r="R10" s="1"/>
      <c r="S10" s="1"/>
      <c r="T10" s="1"/>
      <c r="U10" s="1"/>
      <c r="V10" s="1"/>
      <c r="W10" s="1"/>
      <c r="X10" s="1"/>
      <c r="AA10" s="46"/>
      <c r="AB10" s="1"/>
      <c r="AC10" s="10"/>
      <c r="AD10" s="10"/>
      <c r="AE10" s="10"/>
      <c r="AF10" s="10"/>
      <c r="AG10" s="1"/>
      <c r="AH10" s="1"/>
      <c r="AI10" s="1"/>
      <c r="AJ10" s="1"/>
      <c r="AK10" s="1"/>
      <c r="AL10" s="1"/>
      <c r="AM10" s="1"/>
      <c r="AN10" s="1"/>
      <c r="AP10" s="46"/>
      <c r="AQ10" s="1"/>
      <c r="AR10" s="1"/>
      <c r="AS10" s="1"/>
      <c r="AT10" s="1"/>
      <c r="AU10" s="1"/>
      <c r="AV10" s="1"/>
      <c r="AW10" s="10"/>
      <c r="AX10" s="10"/>
      <c r="AY10" s="10"/>
      <c r="AZ10" s="10"/>
      <c r="BA10" s="10"/>
      <c r="BB10" s="10"/>
      <c r="BC10" s="10"/>
      <c r="BD10" s="10"/>
      <c r="BE10" s="10"/>
    </row>
    <row r="11" spans="1:70">
      <c r="A11" s="10" t="s">
        <v>1</v>
      </c>
      <c r="B11" s="43" t="s">
        <v>2</v>
      </c>
      <c r="C11" t="s">
        <v>29</v>
      </c>
      <c r="D11" t="s">
        <v>6</v>
      </c>
      <c r="E11" t="s">
        <v>28</v>
      </c>
      <c r="F11" t="s">
        <v>0</v>
      </c>
      <c r="G11" t="s">
        <v>30</v>
      </c>
      <c r="H11" t="s">
        <v>32</v>
      </c>
      <c r="I11" t="s">
        <v>31</v>
      </c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/>
      <c r="AP11" s="46"/>
      <c r="AQ11" s="1"/>
      <c r="AR11" s="1"/>
      <c r="AS11" s="1"/>
      <c r="AT11" s="1"/>
      <c r="AU11" s="1"/>
      <c r="AV11" s="1"/>
      <c r="AW11" s="10"/>
      <c r="AX11" s="10"/>
      <c r="AY11" s="10"/>
      <c r="AZ11" s="10"/>
      <c r="BA11" s="10"/>
      <c r="BB11" s="10"/>
      <c r="BC11" s="10"/>
      <c r="BD11" s="10"/>
      <c r="BE11" s="10"/>
    </row>
    <row r="12" spans="1:70" ht="25.5">
      <c r="A12" s="1" t="s">
        <v>90</v>
      </c>
      <c r="B12" s="44" t="s">
        <v>284</v>
      </c>
      <c r="C12" t="e">
        <f t="shared" ref="C12:C17" si="3">VLOOKUP(B12,$AA$4:$AN$36,3,FALSE)</f>
        <v>#N/A</v>
      </c>
      <c r="D12" t="e">
        <f t="shared" ref="D12:D17" si="4">VLOOKUP(B12,$AA$4:$AN$36,4,FALSE)</f>
        <v>#N/A</v>
      </c>
      <c r="E12" t="e">
        <f t="shared" ref="E12:E17" si="5">VLOOKUP(B12,$AA$4:$AN$36,5,FALSE)</f>
        <v>#N/A</v>
      </c>
      <c r="F12" t="e">
        <f t="shared" ref="F12:F17" si="6">VLOOKUP(B12,$AA$4:$AN$36,6,FALSE)</f>
        <v>#N/A</v>
      </c>
      <c r="G12" t="e">
        <f t="shared" ref="G12:G17" si="7">VLOOKUP(B12,$AA$4:$AN$36,7,FALSE)</f>
        <v>#N/A</v>
      </c>
      <c r="H12" t="e">
        <f t="shared" ref="H12:H17" si="8">VLOOKUP(B12,$AA$4:$AN$36,8,FALSE)</f>
        <v>#N/A</v>
      </c>
      <c r="I12" t="e">
        <f t="shared" ref="I12:I17" si="9">VLOOKUP(B12,$AA$4:$AN$36,10,FALSE)</f>
        <v>#N/A</v>
      </c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P12" s="46"/>
      <c r="AQ12" s="1"/>
      <c r="AR12" s="1"/>
      <c r="AS12" s="1"/>
      <c r="AT12" s="1"/>
      <c r="AU12" s="1"/>
      <c r="AV12" s="1"/>
      <c r="AW12" s="10"/>
      <c r="AX12" s="10"/>
      <c r="AY12" s="10"/>
      <c r="AZ12" s="10"/>
      <c r="BA12" s="10"/>
      <c r="BB12" s="10"/>
      <c r="BC12" s="10"/>
      <c r="BD12" s="10"/>
      <c r="BE12" s="10"/>
    </row>
    <row r="13" spans="1:70" ht="25.5">
      <c r="A13" s="1" t="s">
        <v>90</v>
      </c>
      <c r="B13" s="44" t="s">
        <v>285</v>
      </c>
      <c r="C13" t="e">
        <f t="shared" si="3"/>
        <v>#N/A</v>
      </c>
      <c r="D13" t="e">
        <f t="shared" si="4"/>
        <v>#N/A</v>
      </c>
      <c r="E13" t="e">
        <f t="shared" si="5"/>
        <v>#N/A</v>
      </c>
      <c r="F13" t="e">
        <f t="shared" si="6"/>
        <v>#N/A</v>
      </c>
      <c r="G13" t="e">
        <f t="shared" si="7"/>
        <v>#N/A</v>
      </c>
      <c r="H13" t="e">
        <f t="shared" si="8"/>
        <v>#N/A</v>
      </c>
      <c r="I13" t="e">
        <f t="shared" si="9"/>
        <v>#N/A</v>
      </c>
      <c r="O13" s="46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P13" s="46"/>
      <c r="AQ13" s="1"/>
      <c r="AR13" s="1"/>
      <c r="AS13" s="1"/>
      <c r="AT13" s="1"/>
      <c r="AU13" s="1"/>
      <c r="AV13" s="1"/>
      <c r="AW13" s="10"/>
      <c r="AX13" s="10"/>
      <c r="AY13" s="10"/>
      <c r="AZ13" s="10"/>
      <c r="BA13" s="10"/>
      <c r="BB13" s="10"/>
      <c r="BC13" s="10"/>
      <c r="BD13" s="10"/>
      <c r="BE13" s="10"/>
    </row>
    <row r="14" spans="1:70" ht="25.5">
      <c r="A14" s="1" t="s">
        <v>90</v>
      </c>
      <c r="B14" s="44" t="s">
        <v>286</v>
      </c>
      <c r="C14" t="e">
        <f t="shared" si="3"/>
        <v>#N/A</v>
      </c>
      <c r="D14" t="e">
        <f t="shared" si="4"/>
        <v>#N/A</v>
      </c>
      <c r="E14" t="e">
        <f t="shared" si="5"/>
        <v>#N/A</v>
      </c>
      <c r="F14" t="e">
        <f t="shared" si="6"/>
        <v>#N/A</v>
      </c>
      <c r="G14" t="e">
        <f t="shared" si="7"/>
        <v>#N/A</v>
      </c>
      <c r="H14" t="e">
        <f t="shared" si="8"/>
        <v>#N/A</v>
      </c>
      <c r="I14" t="e">
        <f t="shared" si="9"/>
        <v>#N/A</v>
      </c>
      <c r="O14" s="46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P14" s="46"/>
      <c r="AQ14" s="1"/>
      <c r="AR14" s="1"/>
      <c r="AS14" s="1"/>
      <c r="AT14" s="1"/>
      <c r="AU14" s="1"/>
      <c r="AV14" s="1"/>
      <c r="AW14" s="10"/>
      <c r="AX14" s="10"/>
      <c r="AY14" s="10"/>
      <c r="AZ14" s="10"/>
      <c r="BA14" s="10"/>
      <c r="BB14" s="10"/>
      <c r="BC14" s="10"/>
      <c r="BD14" s="10"/>
      <c r="BE14" s="10"/>
    </row>
    <row r="15" spans="1:70" ht="25.5">
      <c r="A15" s="1" t="s">
        <v>90</v>
      </c>
      <c r="B15" s="44" t="s">
        <v>287</v>
      </c>
      <c r="C15" t="e">
        <f t="shared" si="3"/>
        <v>#N/A</v>
      </c>
      <c r="D15" t="e">
        <f t="shared" si="4"/>
        <v>#N/A</v>
      </c>
      <c r="E15" t="e">
        <f t="shared" si="5"/>
        <v>#N/A</v>
      </c>
      <c r="F15" t="e">
        <f t="shared" si="6"/>
        <v>#N/A</v>
      </c>
      <c r="G15" t="e">
        <f t="shared" si="7"/>
        <v>#N/A</v>
      </c>
      <c r="H15" t="e">
        <f t="shared" si="8"/>
        <v>#N/A</v>
      </c>
      <c r="I15" t="e">
        <f t="shared" si="9"/>
        <v>#N/A</v>
      </c>
      <c r="O15" s="46"/>
      <c r="P15" s="1"/>
      <c r="Q15" s="1"/>
      <c r="R15" s="1"/>
      <c r="S15" s="1"/>
      <c r="T15" s="1"/>
      <c r="U15" s="10"/>
      <c r="V15" s="10"/>
      <c r="W15" s="10"/>
      <c r="X15" s="10"/>
      <c r="Y15" s="1"/>
      <c r="Z15" s="1"/>
      <c r="AA15" s="1"/>
      <c r="AB15" s="1"/>
      <c r="AP15" s="46"/>
      <c r="AQ15" s="1"/>
      <c r="AR15" s="1"/>
      <c r="AS15" s="1"/>
      <c r="AT15" s="1"/>
      <c r="AU15" s="1"/>
      <c r="AV15" s="1"/>
      <c r="AW15" s="10"/>
      <c r="AX15" s="10"/>
      <c r="AY15" s="10"/>
      <c r="AZ15" s="10"/>
      <c r="BA15" s="10"/>
      <c r="BB15" s="10"/>
      <c r="BC15" s="10"/>
      <c r="BD15" s="10"/>
      <c r="BE15" s="10"/>
    </row>
    <row r="16" spans="1:70">
      <c r="A16" s="1" t="s">
        <v>90</v>
      </c>
      <c r="B16" s="44" t="s">
        <v>288</v>
      </c>
      <c r="C16" t="e">
        <f t="shared" si="3"/>
        <v>#N/A</v>
      </c>
      <c r="D16" t="e">
        <f t="shared" si="4"/>
        <v>#N/A</v>
      </c>
      <c r="E16" t="e">
        <f t="shared" si="5"/>
        <v>#N/A</v>
      </c>
      <c r="F16" t="e">
        <f t="shared" si="6"/>
        <v>#N/A</v>
      </c>
      <c r="G16" t="e">
        <f t="shared" si="7"/>
        <v>#N/A</v>
      </c>
      <c r="H16" t="e">
        <f t="shared" si="8"/>
        <v>#N/A</v>
      </c>
      <c r="I16" t="e">
        <f t="shared" si="9"/>
        <v>#N/A</v>
      </c>
      <c r="O16" s="46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P16" s="46"/>
      <c r="AQ16" s="1"/>
      <c r="AR16" s="1"/>
      <c r="AS16" s="1"/>
      <c r="AT16" s="1"/>
      <c r="AU16" s="1"/>
      <c r="AV16" s="1"/>
      <c r="AW16" s="10"/>
      <c r="AX16" s="10"/>
      <c r="AY16" s="10"/>
      <c r="AZ16" s="10"/>
      <c r="BA16" s="10"/>
      <c r="BB16" s="10"/>
      <c r="BC16" s="10"/>
      <c r="BD16" s="10"/>
      <c r="BE16" s="10"/>
    </row>
    <row r="17" spans="1:57" ht="25.5">
      <c r="A17" s="1" t="s">
        <v>90</v>
      </c>
      <c r="B17" s="44" t="s">
        <v>289</v>
      </c>
      <c r="C17" t="e">
        <f t="shared" si="3"/>
        <v>#N/A</v>
      </c>
      <c r="D17" t="e">
        <f t="shared" si="4"/>
        <v>#N/A</v>
      </c>
      <c r="E17" t="e">
        <f t="shared" si="5"/>
        <v>#N/A</v>
      </c>
      <c r="F17" t="e">
        <f t="shared" si="6"/>
        <v>#N/A</v>
      </c>
      <c r="G17" t="e">
        <f t="shared" si="7"/>
        <v>#N/A</v>
      </c>
      <c r="H17" t="e">
        <f t="shared" si="8"/>
        <v>#N/A</v>
      </c>
      <c r="I17" t="e">
        <f t="shared" si="9"/>
        <v>#N/A</v>
      </c>
      <c r="O17" s="46"/>
      <c r="P17" s="1"/>
      <c r="Q17" s="1"/>
      <c r="R17" s="1"/>
      <c r="S17" s="1"/>
      <c r="T17" s="1"/>
      <c r="U17" s="10"/>
      <c r="V17" s="10"/>
      <c r="W17" s="10"/>
      <c r="X17" s="10"/>
      <c r="Y17" s="1"/>
      <c r="Z17" s="1"/>
      <c r="AA17" s="1"/>
      <c r="AB17" s="1"/>
      <c r="AP17" s="46"/>
      <c r="AQ17" s="1"/>
      <c r="AR17" s="1"/>
      <c r="AS17" s="1"/>
      <c r="AT17" s="1"/>
      <c r="AU17" s="1"/>
      <c r="AV17" s="1"/>
      <c r="AW17" s="10"/>
      <c r="AX17" s="10"/>
      <c r="AY17" s="10"/>
      <c r="AZ17" s="10"/>
      <c r="BA17" s="10"/>
      <c r="BB17" s="10"/>
      <c r="BC17" s="10"/>
      <c r="BD17" s="10"/>
      <c r="BE17" s="10"/>
    </row>
    <row r="18" spans="1:57">
      <c r="A18" s="1"/>
      <c r="B18" s="43"/>
      <c r="O18" s="43"/>
      <c r="P18" s="1"/>
      <c r="Q18" s="10"/>
      <c r="R18" s="10"/>
      <c r="S18" s="10"/>
      <c r="T18" s="10"/>
      <c r="U18" s="1"/>
      <c r="V18" s="1"/>
      <c r="W18" s="1"/>
      <c r="X18" s="1"/>
      <c r="Y18" s="1"/>
      <c r="Z18" s="1"/>
      <c r="AA18" s="1"/>
      <c r="AB18" s="1"/>
      <c r="AP18" s="43"/>
      <c r="AQ18" s="1"/>
      <c r="AR18" s="1"/>
      <c r="AS18" s="1"/>
      <c r="AT18" s="1"/>
      <c r="AU18" s="1"/>
      <c r="AV18" s="1"/>
      <c r="AW18" s="10"/>
      <c r="AX18" s="10"/>
      <c r="AY18" s="10"/>
      <c r="AZ18" s="10"/>
      <c r="BA18" s="10"/>
      <c r="BB18" s="10"/>
      <c r="BC18" s="10"/>
      <c r="BD18" s="10"/>
      <c r="BE18" s="1"/>
    </row>
    <row r="19" spans="1:57">
      <c r="A19" s="1"/>
      <c r="B19" s="43"/>
      <c r="O19" s="43"/>
      <c r="P19" s="1"/>
      <c r="Q19" s="10"/>
      <c r="R19" s="10"/>
      <c r="S19" s="10"/>
      <c r="T19" s="10"/>
      <c r="U19" s="1"/>
      <c r="V19" s="1"/>
      <c r="W19" s="1"/>
      <c r="X19" s="1"/>
      <c r="Y19" s="1"/>
      <c r="Z19" s="1"/>
      <c r="AA19" s="1"/>
      <c r="AB19" s="1"/>
      <c r="AP19" s="43"/>
      <c r="AQ19" s="1"/>
      <c r="AR19" s="1"/>
      <c r="AS19" s="1"/>
      <c r="AT19" s="1"/>
      <c r="AU19" s="1"/>
      <c r="AV19" s="1"/>
      <c r="AW19" s="10"/>
      <c r="AX19" s="10"/>
      <c r="AY19" s="10"/>
      <c r="AZ19" s="10"/>
      <c r="BA19" s="10"/>
      <c r="BB19" s="10"/>
      <c r="BC19" s="10"/>
      <c r="BD19" s="10"/>
      <c r="BE19" s="10"/>
    </row>
    <row r="20" spans="1:57">
      <c r="A20" s="1"/>
      <c r="B20" s="45"/>
      <c r="O20" s="45"/>
      <c r="P20" s="1"/>
      <c r="Q20" s="10"/>
      <c r="R20" s="10"/>
      <c r="S20" s="10"/>
      <c r="T20" s="10"/>
      <c r="U20" s="1"/>
      <c r="V20" s="1"/>
      <c r="W20" s="1"/>
      <c r="X20" s="1"/>
      <c r="Y20" s="1"/>
      <c r="Z20" s="1"/>
      <c r="AA20" s="1"/>
      <c r="AB20" s="1"/>
      <c r="AP20" s="45"/>
      <c r="AQ20" s="1"/>
      <c r="AR20" s="1"/>
      <c r="AS20" s="1"/>
      <c r="AT20" s="1"/>
      <c r="AU20" s="1"/>
      <c r="AV20" s="1"/>
      <c r="AW20" s="10"/>
      <c r="AX20" s="10"/>
      <c r="AY20" s="10"/>
      <c r="AZ20" s="10"/>
      <c r="BA20" s="10"/>
      <c r="BB20" s="10"/>
      <c r="BC20" s="10"/>
      <c r="BD20" s="10"/>
      <c r="BE20" s="10"/>
    </row>
    <row r="21" spans="1:57">
      <c r="A21" s="1"/>
      <c r="B21" s="43"/>
      <c r="O21" s="43"/>
      <c r="P21" s="1"/>
      <c r="Q21" s="10"/>
      <c r="R21" s="10"/>
      <c r="S21" s="10"/>
      <c r="T21" s="10"/>
      <c r="U21" s="1"/>
      <c r="V21" s="1"/>
      <c r="W21" s="1"/>
      <c r="X21" s="1"/>
      <c r="Y21" s="1"/>
      <c r="Z21" s="1"/>
      <c r="AA21" s="1"/>
      <c r="AB21" s="1"/>
      <c r="AP21" s="43"/>
      <c r="AQ21" s="1"/>
      <c r="AR21" s="1"/>
      <c r="AS21" s="1"/>
      <c r="AT21" s="1"/>
      <c r="AU21" s="1"/>
      <c r="AV21" s="1"/>
      <c r="AW21" s="10"/>
      <c r="AX21" s="10"/>
      <c r="AY21" s="10"/>
      <c r="AZ21" s="10"/>
      <c r="BA21" s="10"/>
      <c r="BB21" s="10"/>
      <c r="BC21" s="10"/>
      <c r="BD21" s="10"/>
      <c r="BE21" s="10"/>
    </row>
    <row r="22" spans="1:57" ht="52.5">
      <c r="A22" s="16" t="s">
        <v>27</v>
      </c>
      <c r="B22" s="43"/>
      <c r="AP22" s="43"/>
      <c r="AQ22" s="1"/>
      <c r="AR22" s="1"/>
      <c r="AS22" s="1"/>
      <c r="AT22" s="1"/>
      <c r="AU22" s="1"/>
      <c r="AV22" s="1"/>
      <c r="AW22" s="10"/>
      <c r="AX22" s="10"/>
      <c r="AY22" s="10"/>
      <c r="AZ22" s="10"/>
      <c r="BA22" s="10"/>
      <c r="BB22" s="10"/>
      <c r="BC22" s="10"/>
      <c r="BD22" s="10"/>
      <c r="BE22" s="10"/>
    </row>
    <row r="23" spans="1:57">
      <c r="A23" s="1" t="s">
        <v>1</v>
      </c>
      <c r="B23" s="43" t="s">
        <v>2</v>
      </c>
      <c r="C23" t="s">
        <v>30</v>
      </c>
      <c r="D23" t="s">
        <v>6</v>
      </c>
      <c r="E23" t="s">
        <v>28</v>
      </c>
      <c r="F23" t="s">
        <v>0</v>
      </c>
      <c r="AP23" s="43"/>
      <c r="AQ23" s="1"/>
      <c r="AR23" s="1"/>
      <c r="AS23" s="1"/>
      <c r="AT23" s="1"/>
      <c r="AU23" s="1"/>
      <c r="AV23" s="1"/>
      <c r="AW23" s="10"/>
      <c r="AX23" s="10"/>
      <c r="AY23" s="10"/>
      <c r="AZ23" s="10"/>
      <c r="BA23" s="10"/>
      <c r="BB23" s="10"/>
      <c r="BC23" s="10"/>
      <c r="BD23" s="10"/>
      <c r="BE23" s="10"/>
    </row>
    <row r="24" spans="1:57" ht="25.5">
      <c r="A24" s="1" t="s">
        <v>84</v>
      </c>
      <c r="B24" s="44" t="s">
        <v>290</v>
      </c>
      <c r="C24" t="e">
        <f t="shared" ref="C24:C40" si="10">VLOOKUP(B24,$AA$4:$AN$36,7,FALSE)</f>
        <v>#N/A</v>
      </c>
      <c r="D24" t="e">
        <f t="shared" ref="D24:D40" si="11">VLOOKUP(B24,$AA$4:$AN$36,8,FALSE)</f>
        <v>#N/A</v>
      </c>
      <c r="E24" t="e">
        <f t="shared" ref="E24:E40" si="12">VLOOKUP(B24,$AA$4:$AN$36,9,FALSE)</f>
        <v>#N/A</v>
      </c>
      <c r="F24" t="e">
        <f t="shared" ref="F24:F40" si="13">VLOOKUP(B24,$AA$4:$AN$36,10,FALSE)</f>
        <v>#N/A</v>
      </c>
      <c r="AP24" s="43"/>
      <c r="AQ24" s="1"/>
      <c r="AR24" s="1"/>
      <c r="AS24" s="1"/>
      <c r="AT24" s="1"/>
      <c r="AU24" s="1"/>
      <c r="AV24" s="1"/>
      <c r="AW24" s="10"/>
      <c r="AX24" s="10"/>
      <c r="AY24" s="10"/>
      <c r="AZ24" s="10"/>
      <c r="BA24" s="10"/>
      <c r="BB24" s="10"/>
      <c r="BC24" s="10"/>
      <c r="BD24" s="10"/>
      <c r="BE24" s="10"/>
    </row>
    <row r="25" spans="1:57" ht="25.5">
      <c r="A25" s="1" t="s">
        <v>84</v>
      </c>
      <c r="B25" s="44" t="s">
        <v>291</v>
      </c>
      <c r="C25" t="e">
        <f t="shared" si="10"/>
        <v>#N/A</v>
      </c>
      <c r="D25" t="e">
        <f t="shared" si="11"/>
        <v>#N/A</v>
      </c>
      <c r="E25" t="e">
        <f t="shared" si="12"/>
        <v>#N/A</v>
      </c>
      <c r="F25" t="e">
        <f t="shared" si="13"/>
        <v>#N/A</v>
      </c>
      <c r="AP25" s="43"/>
      <c r="AQ25" s="1"/>
      <c r="AR25" s="1"/>
      <c r="AS25" s="1"/>
      <c r="AT25" s="1"/>
      <c r="AU25" s="1"/>
      <c r="AV25" s="1"/>
      <c r="AW25" s="10"/>
      <c r="AX25" s="10"/>
      <c r="AY25" s="10"/>
      <c r="AZ25" s="10"/>
      <c r="BA25" s="10"/>
      <c r="BB25" s="10"/>
      <c r="BC25" s="10"/>
      <c r="BD25" s="10"/>
      <c r="BE25" s="10"/>
    </row>
    <row r="26" spans="1:57" ht="25.5">
      <c r="A26" s="1" t="s">
        <v>84</v>
      </c>
      <c r="B26" s="44" t="s">
        <v>292</v>
      </c>
      <c r="C26" t="e">
        <f t="shared" si="10"/>
        <v>#N/A</v>
      </c>
      <c r="D26" t="e">
        <f t="shared" si="11"/>
        <v>#N/A</v>
      </c>
      <c r="E26" t="e">
        <f t="shared" si="12"/>
        <v>#N/A</v>
      </c>
      <c r="F26" t="e">
        <f t="shared" si="13"/>
        <v>#N/A</v>
      </c>
      <c r="AP26" s="43"/>
      <c r="AQ26" s="1"/>
      <c r="AR26" s="1"/>
      <c r="AS26" s="1"/>
      <c r="AT26" s="1"/>
      <c r="AU26" s="1"/>
      <c r="AV26" s="1"/>
      <c r="AW26" s="10"/>
      <c r="AX26" s="10"/>
      <c r="AY26" s="10"/>
      <c r="AZ26" s="10"/>
      <c r="BA26" s="10"/>
      <c r="BB26" s="10"/>
      <c r="BC26" s="10"/>
      <c r="BD26" s="10"/>
      <c r="BE26" s="10"/>
    </row>
    <row r="27" spans="1:57" ht="25.5">
      <c r="A27" s="1" t="s">
        <v>84</v>
      </c>
      <c r="B27" s="44" t="s">
        <v>293</v>
      </c>
      <c r="C27" t="e">
        <f t="shared" si="10"/>
        <v>#N/A</v>
      </c>
      <c r="D27" t="e">
        <f t="shared" si="11"/>
        <v>#N/A</v>
      </c>
      <c r="E27" t="e">
        <f t="shared" si="12"/>
        <v>#N/A</v>
      </c>
      <c r="F27" t="e">
        <f t="shared" si="13"/>
        <v>#N/A</v>
      </c>
    </row>
    <row r="28" spans="1:57">
      <c r="A28" s="1" t="s">
        <v>84</v>
      </c>
      <c r="B28" s="44" t="s">
        <v>294</v>
      </c>
      <c r="C28" t="e">
        <f t="shared" si="10"/>
        <v>#N/A</v>
      </c>
      <c r="D28" t="e">
        <f t="shared" si="11"/>
        <v>#N/A</v>
      </c>
      <c r="E28" t="e">
        <f t="shared" si="12"/>
        <v>#N/A</v>
      </c>
      <c r="F28" t="e">
        <f t="shared" si="13"/>
        <v>#N/A</v>
      </c>
    </row>
    <row r="29" spans="1:57" ht="25.5">
      <c r="A29" s="1" t="s">
        <v>84</v>
      </c>
      <c r="B29" s="44" t="s">
        <v>295</v>
      </c>
      <c r="C29" t="e">
        <f t="shared" si="10"/>
        <v>#N/A</v>
      </c>
      <c r="D29" t="e">
        <f t="shared" si="11"/>
        <v>#N/A</v>
      </c>
      <c r="E29" t="e">
        <f t="shared" si="12"/>
        <v>#N/A</v>
      </c>
      <c r="F29" t="e">
        <f t="shared" si="13"/>
        <v>#N/A</v>
      </c>
    </row>
    <row r="30" spans="1:57">
      <c r="A30" s="1" t="s">
        <v>84</v>
      </c>
      <c r="B30" s="44" t="s">
        <v>296</v>
      </c>
      <c r="C30" t="e">
        <f t="shared" si="10"/>
        <v>#N/A</v>
      </c>
      <c r="D30" t="e">
        <f t="shared" si="11"/>
        <v>#N/A</v>
      </c>
      <c r="E30" t="e">
        <f t="shared" si="12"/>
        <v>#N/A</v>
      </c>
      <c r="F30" t="e">
        <f t="shared" si="13"/>
        <v>#N/A</v>
      </c>
    </row>
    <row r="31" spans="1:57" ht="25.5">
      <c r="A31" s="1" t="s">
        <v>84</v>
      </c>
      <c r="B31" s="44" t="s">
        <v>297</v>
      </c>
      <c r="C31" t="e">
        <f t="shared" si="10"/>
        <v>#N/A</v>
      </c>
      <c r="D31" t="e">
        <f t="shared" si="11"/>
        <v>#N/A</v>
      </c>
      <c r="E31" t="e">
        <f t="shared" si="12"/>
        <v>#N/A</v>
      </c>
      <c r="F31" t="e">
        <f t="shared" si="13"/>
        <v>#N/A</v>
      </c>
    </row>
    <row r="32" spans="1:57" ht="25.5">
      <c r="A32" s="1" t="s">
        <v>84</v>
      </c>
      <c r="B32" s="44" t="s">
        <v>298</v>
      </c>
      <c r="C32" t="e">
        <f t="shared" si="10"/>
        <v>#N/A</v>
      </c>
      <c r="D32" t="e">
        <f t="shared" si="11"/>
        <v>#N/A</v>
      </c>
      <c r="E32" t="e">
        <f t="shared" si="12"/>
        <v>#N/A</v>
      </c>
      <c r="F32" t="e">
        <f t="shared" si="13"/>
        <v>#N/A</v>
      </c>
    </row>
    <row r="33" spans="1:6" ht="25.5">
      <c r="A33" s="1" t="s">
        <v>84</v>
      </c>
      <c r="B33" s="44" t="s">
        <v>299</v>
      </c>
      <c r="C33" t="e">
        <f t="shared" si="10"/>
        <v>#N/A</v>
      </c>
      <c r="D33" t="e">
        <f t="shared" si="11"/>
        <v>#N/A</v>
      </c>
      <c r="E33" t="e">
        <f t="shared" si="12"/>
        <v>#N/A</v>
      </c>
      <c r="F33" t="e">
        <f t="shared" si="13"/>
        <v>#N/A</v>
      </c>
    </row>
    <row r="34" spans="1:6" ht="25.5">
      <c r="A34" s="1" t="s">
        <v>84</v>
      </c>
      <c r="B34" s="44" t="s">
        <v>300</v>
      </c>
      <c r="C34" t="e">
        <f t="shared" si="10"/>
        <v>#N/A</v>
      </c>
      <c r="D34" t="e">
        <f t="shared" si="11"/>
        <v>#N/A</v>
      </c>
      <c r="E34" t="e">
        <f t="shared" si="12"/>
        <v>#N/A</v>
      </c>
      <c r="F34" t="e">
        <f t="shared" si="13"/>
        <v>#N/A</v>
      </c>
    </row>
    <row r="35" spans="1:6" ht="25.5">
      <c r="A35" s="1" t="s">
        <v>84</v>
      </c>
      <c r="B35" s="44" t="s">
        <v>301</v>
      </c>
      <c r="C35" t="e">
        <f t="shared" si="10"/>
        <v>#N/A</v>
      </c>
      <c r="D35" t="e">
        <f t="shared" si="11"/>
        <v>#N/A</v>
      </c>
      <c r="E35" t="e">
        <f t="shared" si="12"/>
        <v>#N/A</v>
      </c>
      <c r="F35" t="e">
        <f t="shared" si="13"/>
        <v>#N/A</v>
      </c>
    </row>
    <row r="36" spans="1:6" ht="25.5">
      <c r="A36" s="1" t="s">
        <v>84</v>
      </c>
      <c r="B36" s="44" t="s">
        <v>302</v>
      </c>
      <c r="C36" t="e">
        <f t="shared" si="10"/>
        <v>#N/A</v>
      </c>
      <c r="D36" t="e">
        <f t="shared" si="11"/>
        <v>#N/A</v>
      </c>
      <c r="E36" t="e">
        <f t="shared" si="12"/>
        <v>#N/A</v>
      </c>
      <c r="F36" t="e">
        <f t="shared" si="13"/>
        <v>#N/A</v>
      </c>
    </row>
    <row r="37" spans="1:6" ht="25.5">
      <c r="A37" s="1" t="s">
        <v>77</v>
      </c>
      <c r="B37" s="44" t="s">
        <v>354</v>
      </c>
      <c r="C37" t="e">
        <f t="shared" si="10"/>
        <v>#N/A</v>
      </c>
      <c r="D37" t="e">
        <f t="shared" si="11"/>
        <v>#N/A</v>
      </c>
      <c r="E37" t="e">
        <f t="shared" si="12"/>
        <v>#N/A</v>
      </c>
      <c r="F37" t="e">
        <f t="shared" si="13"/>
        <v>#N/A</v>
      </c>
    </row>
    <row r="38" spans="1:6" ht="25.5">
      <c r="A38" s="1" t="s">
        <v>77</v>
      </c>
      <c r="B38" s="44" t="s">
        <v>356</v>
      </c>
      <c r="C38" t="e">
        <f t="shared" si="10"/>
        <v>#N/A</v>
      </c>
      <c r="D38" t="e">
        <f t="shared" si="11"/>
        <v>#N/A</v>
      </c>
      <c r="E38" t="e">
        <f t="shared" si="12"/>
        <v>#N/A</v>
      </c>
      <c r="F38" t="e">
        <f t="shared" si="13"/>
        <v>#N/A</v>
      </c>
    </row>
    <row r="39" spans="1:6" ht="25.5">
      <c r="A39" s="1" t="s">
        <v>77</v>
      </c>
      <c r="B39" s="44" t="s">
        <v>357</v>
      </c>
      <c r="C39" t="e">
        <f t="shared" si="10"/>
        <v>#N/A</v>
      </c>
      <c r="D39" t="e">
        <f t="shared" si="11"/>
        <v>#N/A</v>
      </c>
      <c r="E39" t="e">
        <f t="shared" si="12"/>
        <v>#N/A</v>
      </c>
      <c r="F39" t="e">
        <f t="shared" si="13"/>
        <v>#N/A</v>
      </c>
    </row>
    <row r="40" spans="1:6" ht="25.5">
      <c r="A40" s="1" t="s">
        <v>77</v>
      </c>
      <c r="B40" s="44" t="s">
        <v>358</v>
      </c>
      <c r="C40" t="e">
        <f t="shared" si="10"/>
        <v>#N/A</v>
      </c>
      <c r="D40" t="e">
        <f t="shared" si="11"/>
        <v>#N/A</v>
      </c>
      <c r="E40" t="e">
        <f t="shared" si="12"/>
        <v>#N/A</v>
      </c>
      <c r="F40" t="e">
        <f t="shared" si="13"/>
        <v>#N/A</v>
      </c>
    </row>
    <row r="41" spans="1:6">
      <c r="A41" s="1"/>
      <c r="B41" s="44"/>
    </row>
    <row r="42" spans="1:6">
      <c r="A42" s="1"/>
      <c r="B42" s="43"/>
    </row>
    <row r="43" spans="1:6">
      <c r="A43" s="1"/>
      <c r="B43" s="43"/>
    </row>
    <row r="44" spans="1:6">
      <c r="A44" s="1"/>
      <c r="B44" s="43"/>
    </row>
    <row r="45" spans="1:6">
      <c r="A45" s="1"/>
      <c r="B45" s="45"/>
    </row>
    <row r="46" spans="1:6">
      <c r="A46" s="1"/>
      <c r="B46" s="45"/>
    </row>
    <row r="47" spans="1:6">
      <c r="A47" s="1"/>
      <c r="B47" s="45"/>
    </row>
    <row r="48" spans="1:6">
      <c r="A48" s="1"/>
      <c r="B48" s="45"/>
    </row>
    <row r="49" spans="1:13">
      <c r="A49" s="1"/>
      <c r="B49" s="43"/>
    </row>
    <row r="50" spans="1:13">
      <c r="A50" s="1"/>
      <c r="B50" s="43"/>
    </row>
    <row r="51" spans="1:13" ht="46.5">
      <c r="A51" s="15" t="s">
        <v>47</v>
      </c>
      <c r="B51" s="43"/>
    </row>
    <row r="52" spans="1:13">
      <c r="A52" s="1" t="s">
        <v>1</v>
      </c>
      <c r="B52" s="43" t="s">
        <v>2</v>
      </c>
      <c r="C52" t="s">
        <v>36</v>
      </c>
      <c r="D52" t="s">
        <v>37</v>
      </c>
      <c r="E52" t="s">
        <v>38</v>
      </c>
      <c r="F52" t="s">
        <v>51</v>
      </c>
      <c r="G52" t="s">
        <v>52</v>
      </c>
      <c r="H52" t="s">
        <v>8</v>
      </c>
      <c r="I52" t="s">
        <v>54</v>
      </c>
      <c r="J52" t="s">
        <v>55</v>
      </c>
      <c r="K52" t="s">
        <v>15</v>
      </c>
      <c r="L52" t="s">
        <v>39</v>
      </c>
      <c r="M52" t="s">
        <v>53</v>
      </c>
    </row>
    <row r="53" spans="1:13" ht="25.5">
      <c r="A53" s="1" t="s">
        <v>72</v>
      </c>
      <c r="B53" s="44" t="s">
        <v>303</v>
      </c>
      <c r="C53" t="e">
        <f>VLOOKUP(B53,$AP$4:$BE$256,3,FALSE)</f>
        <v>#N/A</v>
      </c>
      <c r="D53" t="e">
        <f>VLOOKUP(B53,$AP$4:$BE$256,4,FALSE)</f>
        <v>#N/A</v>
      </c>
      <c r="E53" t="e">
        <f>VLOOKUP(B53,$AP$4:$BE$256,5,FALSE)</f>
        <v>#N/A</v>
      </c>
      <c r="F53" t="e">
        <f>VLOOKUP(B53,$AP$4:$BE$256,6,FALSE)</f>
        <v>#N/A</v>
      </c>
      <c r="G53" t="e">
        <f>VLOOKUP(B53,$AP$4:$BE$256,7,FALSE)</f>
        <v>#N/A</v>
      </c>
      <c r="H53" t="e">
        <f>VLOOKUP(B53,$AP$4:$BE$256,8,FALSE)</f>
        <v>#N/A</v>
      </c>
      <c r="I53" t="e">
        <f>VLOOKUP(B53,$AP$4:$BE$256,12,FALSE)</f>
        <v>#N/A</v>
      </c>
      <c r="J53" t="e">
        <f>VLOOKUP(B53,$AP$4:$BE$256,11,FALSE)</f>
        <v>#N/A</v>
      </c>
      <c r="K53" t="e">
        <f>VLOOKUP(B53,$AP$4:$BE$526,13,FALSE)</f>
        <v>#N/A</v>
      </c>
      <c r="L53" t="e">
        <f>VLOOKUP(B53,$AP$4:$BE$256,16,FALSE)</f>
        <v>#N/A</v>
      </c>
      <c r="M53" t="e">
        <f>VLOOKUP(B53,$AP$4:$BE$256,15,FALSE)</f>
        <v>#N/A</v>
      </c>
    </row>
    <row r="54" spans="1:13" ht="25.5">
      <c r="A54" s="1" t="s">
        <v>80</v>
      </c>
      <c r="B54" s="44" t="s">
        <v>304</v>
      </c>
      <c r="C54" t="e">
        <f t="shared" ref="C54:C99" si="14">VLOOKUP(B54,$AP$4:$BE$256,3,FALSE)</f>
        <v>#N/A</v>
      </c>
      <c r="D54" t="e">
        <f t="shared" ref="D54:D99" si="15">VLOOKUP(B54,$AP$4:$BE$256,4,FALSE)</f>
        <v>#N/A</v>
      </c>
      <c r="E54" t="e">
        <f t="shared" ref="E54:E99" si="16">VLOOKUP(B54,$AP$4:$BE$256,5,FALSE)</f>
        <v>#N/A</v>
      </c>
      <c r="F54" t="e">
        <f t="shared" ref="F54:F99" si="17">VLOOKUP(B54,$AP$4:$BE$256,6,FALSE)</f>
        <v>#N/A</v>
      </c>
      <c r="G54" t="e">
        <f t="shared" ref="G54:G99" si="18">VLOOKUP(B54,$AP$4:$BE$256,7,FALSE)</f>
        <v>#N/A</v>
      </c>
      <c r="H54" t="e">
        <f t="shared" ref="H54:H99" si="19">VLOOKUP(B54,$AP$4:$BE$256,8,FALSE)</f>
        <v>#N/A</v>
      </c>
      <c r="I54" t="e">
        <f t="shared" ref="I54:I99" si="20">VLOOKUP(B54,$AP$4:$BE$256,12,FALSE)</f>
        <v>#N/A</v>
      </c>
      <c r="J54" t="e">
        <f t="shared" ref="J54:J99" si="21">VLOOKUP(B54,$AP$4:$BE$256,11,FALSE)</f>
        <v>#N/A</v>
      </c>
      <c r="K54" t="e">
        <f t="shared" ref="K54:K99" si="22">VLOOKUP(B54,$AP$4:$BE$526,13,FALSE)</f>
        <v>#N/A</v>
      </c>
      <c r="L54" t="e">
        <f t="shared" ref="L54:L99" si="23">VLOOKUP(B54,$AP$4:$BE$256,16,FALSE)</f>
        <v>#N/A</v>
      </c>
      <c r="M54" t="e">
        <f t="shared" ref="M54:M99" si="24">VLOOKUP(B54,$AP$4:$BE$256,15,FALSE)</f>
        <v>#N/A</v>
      </c>
    </row>
    <row r="55" spans="1:13" ht="25.5">
      <c r="A55" s="1" t="s">
        <v>93</v>
      </c>
      <c r="B55" s="44" t="s">
        <v>305</v>
      </c>
      <c r="C55" t="e">
        <f t="shared" si="14"/>
        <v>#N/A</v>
      </c>
      <c r="D55" t="e">
        <f t="shared" si="15"/>
        <v>#N/A</v>
      </c>
      <c r="E55" t="e">
        <f t="shared" si="16"/>
        <v>#N/A</v>
      </c>
      <c r="F55" t="e">
        <f t="shared" si="17"/>
        <v>#N/A</v>
      </c>
      <c r="G55" t="e">
        <f t="shared" si="18"/>
        <v>#N/A</v>
      </c>
      <c r="H55" t="e">
        <f t="shared" si="19"/>
        <v>#N/A</v>
      </c>
      <c r="I55" t="e">
        <f t="shared" si="20"/>
        <v>#N/A</v>
      </c>
      <c r="J55" t="e">
        <f t="shared" si="21"/>
        <v>#N/A</v>
      </c>
      <c r="K55" t="e">
        <f t="shared" si="22"/>
        <v>#N/A</v>
      </c>
      <c r="L55" t="e">
        <f t="shared" si="23"/>
        <v>#N/A</v>
      </c>
      <c r="M55" t="e">
        <f t="shared" si="24"/>
        <v>#N/A</v>
      </c>
    </row>
    <row r="56" spans="1:13">
      <c r="A56" s="1" t="s">
        <v>93</v>
      </c>
      <c r="B56" s="44" t="s">
        <v>355</v>
      </c>
      <c r="C56" t="e">
        <f t="shared" si="14"/>
        <v>#N/A</v>
      </c>
      <c r="D56" t="e">
        <f t="shared" si="15"/>
        <v>#N/A</v>
      </c>
      <c r="E56" t="e">
        <f t="shared" si="16"/>
        <v>#N/A</v>
      </c>
      <c r="F56" t="e">
        <f t="shared" si="17"/>
        <v>#N/A</v>
      </c>
      <c r="G56" t="e">
        <f t="shared" si="18"/>
        <v>#N/A</v>
      </c>
      <c r="H56" t="e">
        <f t="shared" si="19"/>
        <v>#N/A</v>
      </c>
      <c r="I56" t="e">
        <f t="shared" si="20"/>
        <v>#N/A</v>
      </c>
      <c r="J56" t="e">
        <f t="shared" si="21"/>
        <v>#N/A</v>
      </c>
      <c r="K56" t="e">
        <f t="shared" si="22"/>
        <v>#N/A</v>
      </c>
      <c r="L56" t="e">
        <f t="shared" si="23"/>
        <v>#N/A</v>
      </c>
      <c r="M56" t="e">
        <f t="shared" si="24"/>
        <v>#N/A</v>
      </c>
    </row>
    <row r="57" spans="1:13" ht="25.5">
      <c r="A57" s="1" t="s">
        <v>93</v>
      </c>
      <c r="B57" s="44" t="s">
        <v>306</v>
      </c>
      <c r="C57" t="e">
        <f t="shared" si="14"/>
        <v>#N/A</v>
      </c>
      <c r="D57" t="e">
        <f t="shared" si="15"/>
        <v>#N/A</v>
      </c>
      <c r="E57" t="e">
        <f t="shared" si="16"/>
        <v>#N/A</v>
      </c>
      <c r="F57" t="e">
        <f t="shared" si="17"/>
        <v>#N/A</v>
      </c>
      <c r="G57" t="e">
        <f t="shared" si="18"/>
        <v>#N/A</v>
      </c>
      <c r="H57" t="e">
        <f t="shared" si="19"/>
        <v>#N/A</v>
      </c>
      <c r="I57" t="e">
        <f t="shared" si="20"/>
        <v>#N/A</v>
      </c>
      <c r="J57" t="e">
        <f t="shared" si="21"/>
        <v>#N/A</v>
      </c>
      <c r="K57" t="e">
        <f t="shared" si="22"/>
        <v>#N/A</v>
      </c>
      <c r="L57" t="e">
        <f t="shared" si="23"/>
        <v>#N/A</v>
      </c>
      <c r="M57" t="e">
        <f t="shared" si="24"/>
        <v>#N/A</v>
      </c>
    </row>
    <row r="58" spans="1:13" ht="25.5">
      <c r="A58" s="1" t="s">
        <v>93</v>
      </c>
      <c r="B58" s="44" t="s">
        <v>307</v>
      </c>
      <c r="C58" t="e">
        <f t="shared" si="14"/>
        <v>#N/A</v>
      </c>
      <c r="D58" t="e">
        <f t="shared" si="15"/>
        <v>#N/A</v>
      </c>
      <c r="E58" t="e">
        <f t="shared" si="16"/>
        <v>#N/A</v>
      </c>
      <c r="F58" t="e">
        <f t="shared" si="17"/>
        <v>#N/A</v>
      </c>
      <c r="G58" t="e">
        <f t="shared" si="18"/>
        <v>#N/A</v>
      </c>
      <c r="H58" t="e">
        <f t="shared" si="19"/>
        <v>#N/A</v>
      </c>
      <c r="I58" t="e">
        <f t="shared" si="20"/>
        <v>#N/A</v>
      </c>
      <c r="J58" t="e">
        <f t="shared" si="21"/>
        <v>#N/A</v>
      </c>
      <c r="K58" t="e">
        <f t="shared" si="22"/>
        <v>#N/A</v>
      </c>
      <c r="L58" t="e">
        <f t="shared" si="23"/>
        <v>#N/A</v>
      </c>
      <c r="M58" t="e">
        <f t="shared" si="24"/>
        <v>#N/A</v>
      </c>
    </row>
    <row r="59" spans="1:13" ht="25.5">
      <c r="A59" s="1" t="s">
        <v>110</v>
      </c>
      <c r="B59" s="44" t="s">
        <v>308</v>
      </c>
      <c r="C59" t="e">
        <f t="shared" si="14"/>
        <v>#N/A</v>
      </c>
      <c r="D59" t="e">
        <f t="shared" si="15"/>
        <v>#N/A</v>
      </c>
      <c r="E59" t="e">
        <f t="shared" si="16"/>
        <v>#N/A</v>
      </c>
      <c r="F59" t="e">
        <f t="shared" si="17"/>
        <v>#N/A</v>
      </c>
      <c r="G59" t="e">
        <f t="shared" si="18"/>
        <v>#N/A</v>
      </c>
      <c r="H59" t="e">
        <f t="shared" si="19"/>
        <v>#N/A</v>
      </c>
      <c r="I59" t="e">
        <f t="shared" si="20"/>
        <v>#N/A</v>
      </c>
      <c r="J59" t="e">
        <f t="shared" si="21"/>
        <v>#N/A</v>
      </c>
      <c r="K59" t="e">
        <f t="shared" si="22"/>
        <v>#N/A</v>
      </c>
      <c r="L59" t="e">
        <f t="shared" si="23"/>
        <v>#N/A</v>
      </c>
      <c r="M59" t="e">
        <f t="shared" si="24"/>
        <v>#N/A</v>
      </c>
    </row>
    <row r="60" spans="1:13" ht="25.5">
      <c r="A60" s="1" t="s">
        <v>72</v>
      </c>
      <c r="B60" s="44" t="s">
        <v>309</v>
      </c>
      <c r="C60" t="e">
        <f t="shared" si="14"/>
        <v>#N/A</v>
      </c>
      <c r="D60" t="e">
        <f t="shared" si="15"/>
        <v>#N/A</v>
      </c>
      <c r="E60" t="e">
        <f t="shared" si="16"/>
        <v>#N/A</v>
      </c>
      <c r="F60" t="e">
        <f t="shared" si="17"/>
        <v>#N/A</v>
      </c>
      <c r="G60" t="e">
        <f t="shared" si="18"/>
        <v>#N/A</v>
      </c>
      <c r="H60" t="e">
        <f t="shared" si="19"/>
        <v>#N/A</v>
      </c>
      <c r="I60" t="e">
        <f t="shared" si="20"/>
        <v>#N/A</v>
      </c>
      <c r="J60" t="e">
        <f t="shared" si="21"/>
        <v>#N/A</v>
      </c>
      <c r="K60" t="e">
        <f t="shared" si="22"/>
        <v>#N/A</v>
      </c>
      <c r="L60" t="e">
        <f t="shared" si="23"/>
        <v>#N/A</v>
      </c>
      <c r="M60" t="e">
        <f t="shared" si="24"/>
        <v>#N/A</v>
      </c>
    </row>
    <row r="61" spans="1:13" ht="25.5">
      <c r="A61" s="1" t="s">
        <v>110</v>
      </c>
      <c r="B61" s="44" t="s">
        <v>310</v>
      </c>
      <c r="C61" t="e">
        <f t="shared" si="14"/>
        <v>#N/A</v>
      </c>
      <c r="D61" t="e">
        <f t="shared" si="15"/>
        <v>#N/A</v>
      </c>
      <c r="E61" t="e">
        <f t="shared" si="16"/>
        <v>#N/A</v>
      </c>
      <c r="F61" t="e">
        <f t="shared" si="17"/>
        <v>#N/A</v>
      </c>
      <c r="G61" t="e">
        <f t="shared" si="18"/>
        <v>#N/A</v>
      </c>
      <c r="H61" t="e">
        <f t="shared" si="19"/>
        <v>#N/A</v>
      </c>
      <c r="I61" t="e">
        <f t="shared" si="20"/>
        <v>#N/A</v>
      </c>
      <c r="J61" t="e">
        <f t="shared" si="21"/>
        <v>#N/A</v>
      </c>
      <c r="K61" t="e">
        <f t="shared" si="22"/>
        <v>#N/A</v>
      </c>
      <c r="L61" t="e">
        <f t="shared" si="23"/>
        <v>#N/A</v>
      </c>
      <c r="M61" t="e">
        <f t="shared" si="24"/>
        <v>#N/A</v>
      </c>
    </row>
    <row r="62" spans="1:13" ht="25.5">
      <c r="A62" s="1" t="s">
        <v>110</v>
      </c>
      <c r="B62" s="44" t="s">
        <v>311</v>
      </c>
      <c r="C62" t="e">
        <f t="shared" si="14"/>
        <v>#N/A</v>
      </c>
      <c r="D62" t="e">
        <f t="shared" si="15"/>
        <v>#N/A</v>
      </c>
      <c r="E62" t="e">
        <f t="shared" si="16"/>
        <v>#N/A</v>
      </c>
      <c r="F62" t="e">
        <f t="shared" si="17"/>
        <v>#N/A</v>
      </c>
      <c r="G62" t="e">
        <f t="shared" si="18"/>
        <v>#N/A</v>
      </c>
      <c r="H62" t="e">
        <f t="shared" si="19"/>
        <v>#N/A</v>
      </c>
      <c r="I62" t="e">
        <f t="shared" si="20"/>
        <v>#N/A</v>
      </c>
      <c r="J62" t="e">
        <f t="shared" si="21"/>
        <v>#N/A</v>
      </c>
      <c r="K62" t="e">
        <f t="shared" si="22"/>
        <v>#N/A</v>
      </c>
      <c r="L62" t="e">
        <f t="shared" si="23"/>
        <v>#N/A</v>
      </c>
      <c r="M62" t="e">
        <f t="shared" si="24"/>
        <v>#N/A</v>
      </c>
    </row>
    <row r="63" spans="1:13" ht="25.5">
      <c r="A63" s="1" t="s">
        <v>93</v>
      </c>
      <c r="B63" s="44" t="s">
        <v>312</v>
      </c>
      <c r="C63" t="e">
        <f t="shared" si="14"/>
        <v>#N/A</v>
      </c>
      <c r="D63" t="e">
        <f t="shared" si="15"/>
        <v>#N/A</v>
      </c>
      <c r="E63" t="e">
        <f t="shared" si="16"/>
        <v>#N/A</v>
      </c>
      <c r="F63" t="e">
        <f t="shared" si="17"/>
        <v>#N/A</v>
      </c>
      <c r="G63" t="e">
        <f t="shared" si="18"/>
        <v>#N/A</v>
      </c>
      <c r="H63" t="e">
        <f t="shared" si="19"/>
        <v>#N/A</v>
      </c>
      <c r="I63" t="e">
        <f t="shared" si="20"/>
        <v>#N/A</v>
      </c>
      <c r="J63" t="e">
        <f t="shared" si="21"/>
        <v>#N/A</v>
      </c>
      <c r="K63" t="e">
        <f t="shared" si="22"/>
        <v>#N/A</v>
      </c>
      <c r="L63" t="e">
        <f t="shared" si="23"/>
        <v>#N/A</v>
      </c>
      <c r="M63" t="e">
        <f t="shared" si="24"/>
        <v>#N/A</v>
      </c>
    </row>
    <row r="64" spans="1:13" ht="25.5">
      <c r="A64" s="1" t="s">
        <v>124</v>
      </c>
      <c r="B64" s="44" t="s">
        <v>313</v>
      </c>
      <c r="C64" t="e">
        <f t="shared" si="14"/>
        <v>#N/A</v>
      </c>
      <c r="D64" t="e">
        <f t="shared" si="15"/>
        <v>#N/A</v>
      </c>
      <c r="E64" t="e">
        <f t="shared" si="16"/>
        <v>#N/A</v>
      </c>
      <c r="F64" t="e">
        <f t="shared" si="17"/>
        <v>#N/A</v>
      </c>
      <c r="G64" t="e">
        <f t="shared" si="18"/>
        <v>#N/A</v>
      </c>
      <c r="H64" t="e">
        <f t="shared" si="19"/>
        <v>#N/A</v>
      </c>
      <c r="I64" t="e">
        <f t="shared" si="20"/>
        <v>#N/A</v>
      </c>
      <c r="J64" t="e">
        <f t="shared" si="21"/>
        <v>#N/A</v>
      </c>
      <c r="K64" t="e">
        <f t="shared" si="22"/>
        <v>#N/A</v>
      </c>
      <c r="L64" t="e">
        <f t="shared" si="23"/>
        <v>#N/A</v>
      </c>
      <c r="M64" t="e">
        <f t="shared" si="24"/>
        <v>#N/A</v>
      </c>
    </row>
    <row r="65" spans="1:13" ht="25.5">
      <c r="A65" s="1" t="s">
        <v>80</v>
      </c>
      <c r="B65" s="44" t="s">
        <v>314</v>
      </c>
      <c r="C65" t="e">
        <f t="shared" si="14"/>
        <v>#N/A</v>
      </c>
      <c r="D65" t="e">
        <f t="shared" si="15"/>
        <v>#N/A</v>
      </c>
      <c r="E65" t="e">
        <f t="shared" si="16"/>
        <v>#N/A</v>
      </c>
      <c r="F65" t="e">
        <f t="shared" si="17"/>
        <v>#N/A</v>
      </c>
      <c r="G65" t="e">
        <f t="shared" si="18"/>
        <v>#N/A</v>
      </c>
      <c r="H65" t="e">
        <f t="shared" si="19"/>
        <v>#N/A</v>
      </c>
      <c r="I65" t="e">
        <f t="shared" si="20"/>
        <v>#N/A</v>
      </c>
      <c r="J65" t="e">
        <f t="shared" si="21"/>
        <v>#N/A</v>
      </c>
      <c r="K65" t="e">
        <f t="shared" si="22"/>
        <v>#N/A</v>
      </c>
      <c r="L65" t="e">
        <f t="shared" si="23"/>
        <v>#N/A</v>
      </c>
      <c r="M65" t="e">
        <f t="shared" si="24"/>
        <v>#N/A</v>
      </c>
    </row>
    <row r="66" spans="1:13" ht="25.5">
      <c r="A66" s="1" t="s">
        <v>80</v>
      </c>
      <c r="B66" s="44" t="s">
        <v>315</v>
      </c>
      <c r="C66" t="e">
        <f t="shared" si="14"/>
        <v>#N/A</v>
      </c>
      <c r="D66" t="e">
        <f t="shared" si="15"/>
        <v>#N/A</v>
      </c>
      <c r="E66" t="e">
        <f t="shared" si="16"/>
        <v>#N/A</v>
      </c>
      <c r="F66" t="e">
        <f t="shared" si="17"/>
        <v>#N/A</v>
      </c>
      <c r="G66" t="e">
        <f t="shared" si="18"/>
        <v>#N/A</v>
      </c>
      <c r="H66" t="e">
        <f t="shared" si="19"/>
        <v>#N/A</v>
      </c>
      <c r="I66" t="e">
        <f t="shared" si="20"/>
        <v>#N/A</v>
      </c>
      <c r="J66" t="e">
        <f t="shared" si="21"/>
        <v>#N/A</v>
      </c>
      <c r="K66" t="e">
        <f t="shared" si="22"/>
        <v>#N/A</v>
      </c>
      <c r="L66" t="e">
        <f t="shared" si="23"/>
        <v>#N/A</v>
      </c>
      <c r="M66" t="e">
        <f t="shared" si="24"/>
        <v>#N/A</v>
      </c>
    </row>
    <row r="67" spans="1:13" ht="25.5">
      <c r="A67" s="1" t="s">
        <v>80</v>
      </c>
      <c r="B67" s="44" t="s">
        <v>316</v>
      </c>
      <c r="C67" t="e">
        <f t="shared" si="14"/>
        <v>#N/A</v>
      </c>
      <c r="D67" t="e">
        <f t="shared" si="15"/>
        <v>#N/A</v>
      </c>
      <c r="E67" t="e">
        <f t="shared" si="16"/>
        <v>#N/A</v>
      </c>
      <c r="F67" t="e">
        <f t="shared" si="17"/>
        <v>#N/A</v>
      </c>
      <c r="G67" t="e">
        <f t="shared" si="18"/>
        <v>#N/A</v>
      </c>
      <c r="H67" t="e">
        <f t="shared" si="19"/>
        <v>#N/A</v>
      </c>
      <c r="I67" t="e">
        <f t="shared" si="20"/>
        <v>#N/A</v>
      </c>
      <c r="J67" t="e">
        <f t="shared" si="21"/>
        <v>#N/A</v>
      </c>
      <c r="K67" t="e">
        <f t="shared" si="22"/>
        <v>#N/A</v>
      </c>
      <c r="L67" t="e">
        <f t="shared" si="23"/>
        <v>#N/A</v>
      </c>
      <c r="M67" t="e">
        <f t="shared" si="24"/>
        <v>#N/A</v>
      </c>
    </row>
    <row r="68" spans="1:13" ht="25.5">
      <c r="A68" s="1" t="s">
        <v>80</v>
      </c>
      <c r="B68" s="44" t="s">
        <v>317</v>
      </c>
      <c r="C68" t="e">
        <f t="shared" si="14"/>
        <v>#N/A</v>
      </c>
      <c r="D68" t="e">
        <f t="shared" si="15"/>
        <v>#N/A</v>
      </c>
      <c r="E68" t="e">
        <f t="shared" si="16"/>
        <v>#N/A</v>
      </c>
      <c r="F68" t="e">
        <f t="shared" si="17"/>
        <v>#N/A</v>
      </c>
      <c r="G68" t="e">
        <f t="shared" si="18"/>
        <v>#N/A</v>
      </c>
      <c r="H68" t="e">
        <f t="shared" si="19"/>
        <v>#N/A</v>
      </c>
      <c r="I68" t="e">
        <f t="shared" si="20"/>
        <v>#N/A</v>
      </c>
      <c r="J68" t="e">
        <f t="shared" si="21"/>
        <v>#N/A</v>
      </c>
      <c r="K68" t="e">
        <f t="shared" si="22"/>
        <v>#N/A</v>
      </c>
      <c r="L68" t="e">
        <f t="shared" si="23"/>
        <v>#N/A</v>
      </c>
      <c r="M68" t="e">
        <f t="shared" si="24"/>
        <v>#N/A</v>
      </c>
    </row>
    <row r="69" spans="1:13" ht="25.5">
      <c r="A69" s="1" t="s">
        <v>72</v>
      </c>
      <c r="B69" s="44" t="s">
        <v>318</v>
      </c>
      <c r="C69" t="e">
        <f t="shared" si="14"/>
        <v>#N/A</v>
      </c>
      <c r="D69" t="e">
        <f t="shared" si="15"/>
        <v>#N/A</v>
      </c>
      <c r="E69" t="e">
        <f t="shared" si="16"/>
        <v>#N/A</v>
      </c>
      <c r="F69" t="e">
        <f t="shared" si="17"/>
        <v>#N/A</v>
      </c>
      <c r="G69" t="e">
        <f t="shared" si="18"/>
        <v>#N/A</v>
      </c>
      <c r="H69" t="e">
        <f t="shared" si="19"/>
        <v>#N/A</v>
      </c>
      <c r="I69" t="e">
        <f t="shared" si="20"/>
        <v>#N/A</v>
      </c>
      <c r="J69" t="e">
        <f t="shared" si="21"/>
        <v>#N/A</v>
      </c>
      <c r="K69" t="e">
        <f t="shared" si="22"/>
        <v>#N/A</v>
      </c>
      <c r="L69" t="e">
        <f t="shared" si="23"/>
        <v>#N/A</v>
      </c>
      <c r="M69" t="e">
        <f t="shared" si="24"/>
        <v>#N/A</v>
      </c>
    </row>
    <row r="70" spans="1:13" ht="25.5">
      <c r="A70" s="1" t="s">
        <v>93</v>
      </c>
      <c r="B70" s="44" t="s">
        <v>319</v>
      </c>
      <c r="C70" t="e">
        <f t="shared" si="14"/>
        <v>#N/A</v>
      </c>
      <c r="D70" t="e">
        <f t="shared" si="15"/>
        <v>#N/A</v>
      </c>
      <c r="E70" t="e">
        <f t="shared" si="16"/>
        <v>#N/A</v>
      </c>
      <c r="F70" t="e">
        <f t="shared" si="17"/>
        <v>#N/A</v>
      </c>
      <c r="G70" t="e">
        <f t="shared" si="18"/>
        <v>#N/A</v>
      </c>
      <c r="H70" t="e">
        <f t="shared" si="19"/>
        <v>#N/A</v>
      </c>
      <c r="I70" t="e">
        <f t="shared" si="20"/>
        <v>#N/A</v>
      </c>
      <c r="J70" t="e">
        <f t="shared" si="21"/>
        <v>#N/A</v>
      </c>
      <c r="K70" t="e">
        <f t="shared" si="22"/>
        <v>#N/A</v>
      </c>
      <c r="L70" t="e">
        <f t="shared" si="23"/>
        <v>#N/A</v>
      </c>
      <c r="M70" t="e">
        <f t="shared" si="24"/>
        <v>#N/A</v>
      </c>
    </row>
    <row r="71" spans="1:13" ht="25.5">
      <c r="A71" s="1" t="s">
        <v>110</v>
      </c>
      <c r="B71" s="44" t="s">
        <v>320</v>
      </c>
      <c r="C71" t="e">
        <f t="shared" si="14"/>
        <v>#N/A</v>
      </c>
      <c r="D71" t="e">
        <f t="shared" si="15"/>
        <v>#N/A</v>
      </c>
      <c r="E71" t="e">
        <f t="shared" si="16"/>
        <v>#N/A</v>
      </c>
      <c r="F71" t="e">
        <f t="shared" si="17"/>
        <v>#N/A</v>
      </c>
      <c r="G71" t="e">
        <f t="shared" si="18"/>
        <v>#N/A</v>
      </c>
      <c r="H71" t="e">
        <f t="shared" si="19"/>
        <v>#N/A</v>
      </c>
      <c r="I71" t="e">
        <f t="shared" si="20"/>
        <v>#N/A</v>
      </c>
      <c r="J71" t="e">
        <f t="shared" si="21"/>
        <v>#N/A</v>
      </c>
      <c r="K71" t="e">
        <f t="shared" si="22"/>
        <v>#N/A</v>
      </c>
      <c r="L71" t="e">
        <f t="shared" si="23"/>
        <v>#N/A</v>
      </c>
      <c r="M71" t="e">
        <f t="shared" si="24"/>
        <v>#N/A</v>
      </c>
    </row>
    <row r="72" spans="1:13">
      <c r="A72" s="1" t="s">
        <v>80</v>
      </c>
      <c r="B72" s="44" t="s">
        <v>321</v>
      </c>
      <c r="C72" t="e">
        <f t="shared" si="14"/>
        <v>#N/A</v>
      </c>
      <c r="D72" t="e">
        <f t="shared" si="15"/>
        <v>#N/A</v>
      </c>
      <c r="E72" t="e">
        <f t="shared" si="16"/>
        <v>#N/A</v>
      </c>
      <c r="F72" t="e">
        <f t="shared" si="17"/>
        <v>#N/A</v>
      </c>
      <c r="G72" t="e">
        <f t="shared" si="18"/>
        <v>#N/A</v>
      </c>
      <c r="H72" t="e">
        <f t="shared" si="19"/>
        <v>#N/A</v>
      </c>
      <c r="I72" t="e">
        <f t="shared" si="20"/>
        <v>#N/A</v>
      </c>
      <c r="J72" t="e">
        <f t="shared" si="21"/>
        <v>#N/A</v>
      </c>
      <c r="K72" t="e">
        <f t="shared" si="22"/>
        <v>#N/A</v>
      </c>
      <c r="L72" t="e">
        <f t="shared" si="23"/>
        <v>#N/A</v>
      </c>
      <c r="M72" t="e">
        <f t="shared" si="24"/>
        <v>#N/A</v>
      </c>
    </row>
    <row r="73" spans="1:13" ht="25.5">
      <c r="A73" s="1" t="s">
        <v>80</v>
      </c>
      <c r="B73" s="44" t="s">
        <v>322</v>
      </c>
      <c r="C73" t="e">
        <f t="shared" si="14"/>
        <v>#N/A</v>
      </c>
      <c r="D73" t="e">
        <f t="shared" si="15"/>
        <v>#N/A</v>
      </c>
      <c r="E73" t="e">
        <f t="shared" si="16"/>
        <v>#N/A</v>
      </c>
      <c r="F73" t="e">
        <f t="shared" si="17"/>
        <v>#N/A</v>
      </c>
      <c r="G73" t="e">
        <f t="shared" si="18"/>
        <v>#N/A</v>
      </c>
      <c r="H73" t="e">
        <f t="shared" si="19"/>
        <v>#N/A</v>
      </c>
      <c r="I73" t="e">
        <f t="shared" si="20"/>
        <v>#N/A</v>
      </c>
      <c r="J73" t="e">
        <f t="shared" si="21"/>
        <v>#N/A</v>
      </c>
      <c r="K73" t="e">
        <f t="shared" si="22"/>
        <v>#N/A</v>
      </c>
      <c r="L73" t="e">
        <f t="shared" si="23"/>
        <v>#N/A</v>
      </c>
      <c r="M73" t="e">
        <f t="shared" si="24"/>
        <v>#N/A</v>
      </c>
    </row>
    <row r="74" spans="1:13" ht="25.5">
      <c r="A74" s="1" t="s">
        <v>80</v>
      </c>
      <c r="B74" s="44" t="s">
        <v>323</v>
      </c>
      <c r="C74" t="e">
        <f t="shared" si="14"/>
        <v>#N/A</v>
      </c>
      <c r="D74" t="e">
        <f t="shared" si="15"/>
        <v>#N/A</v>
      </c>
      <c r="E74" t="e">
        <f t="shared" si="16"/>
        <v>#N/A</v>
      </c>
      <c r="F74" t="e">
        <f t="shared" si="17"/>
        <v>#N/A</v>
      </c>
      <c r="G74" t="e">
        <f t="shared" si="18"/>
        <v>#N/A</v>
      </c>
      <c r="H74" t="e">
        <f t="shared" si="19"/>
        <v>#N/A</v>
      </c>
      <c r="I74" t="e">
        <f t="shared" si="20"/>
        <v>#N/A</v>
      </c>
      <c r="J74" t="e">
        <f t="shared" si="21"/>
        <v>#N/A</v>
      </c>
      <c r="K74" t="e">
        <f t="shared" si="22"/>
        <v>#N/A</v>
      </c>
      <c r="L74" t="e">
        <f t="shared" si="23"/>
        <v>#N/A</v>
      </c>
      <c r="M74" t="e">
        <f t="shared" si="24"/>
        <v>#N/A</v>
      </c>
    </row>
    <row r="75" spans="1:13" ht="25.5">
      <c r="A75" s="1" t="s">
        <v>124</v>
      </c>
      <c r="B75" s="44" t="s">
        <v>324</v>
      </c>
      <c r="C75" t="e">
        <f t="shared" si="14"/>
        <v>#N/A</v>
      </c>
      <c r="D75" t="e">
        <f t="shared" si="15"/>
        <v>#N/A</v>
      </c>
      <c r="E75" t="e">
        <f t="shared" si="16"/>
        <v>#N/A</v>
      </c>
      <c r="F75" t="e">
        <f t="shared" si="17"/>
        <v>#N/A</v>
      </c>
      <c r="G75" t="e">
        <f t="shared" si="18"/>
        <v>#N/A</v>
      </c>
      <c r="H75" t="e">
        <f t="shared" si="19"/>
        <v>#N/A</v>
      </c>
      <c r="I75" t="e">
        <f t="shared" si="20"/>
        <v>#N/A</v>
      </c>
      <c r="J75" t="e">
        <f t="shared" si="21"/>
        <v>#N/A</v>
      </c>
      <c r="K75" t="e">
        <f t="shared" si="22"/>
        <v>#N/A</v>
      </c>
      <c r="L75" t="e">
        <f t="shared" si="23"/>
        <v>#N/A</v>
      </c>
      <c r="M75" t="e">
        <f t="shared" si="24"/>
        <v>#N/A</v>
      </c>
    </row>
    <row r="76" spans="1:13" ht="25.5">
      <c r="A76" s="1" t="s">
        <v>193</v>
      </c>
      <c r="B76" s="44" t="s">
        <v>325</v>
      </c>
      <c r="C76" t="e">
        <f t="shared" si="14"/>
        <v>#N/A</v>
      </c>
      <c r="D76" t="e">
        <f t="shared" si="15"/>
        <v>#N/A</v>
      </c>
      <c r="E76" t="e">
        <f t="shared" si="16"/>
        <v>#N/A</v>
      </c>
      <c r="F76" t="e">
        <f t="shared" si="17"/>
        <v>#N/A</v>
      </c>
      <c r="G76" t="e">
        <f t="shared" si="18"/>
        <v>#N/A</v>
      </c>
      <c r="H76" t="e">
        <f t="shared" si="19"/>
        <v>#N/A</v>
      </c>
      <c r="I76" t="e">
        <f t="shared" si="20"/>
        <v>#N/A</v>
      </c>
      <c r="J76" t="e">
        <f t="shared" si="21"/>
        <v>#N/A</v>
      </c>
      <c r="K76" t="e">
        <f t="shared" si="22"/>
        <v>#N/A</v>
      </c>
      <c r="L76" t="e">
        <f t="shared" si="23"/>
        <v>#N/A</v>
      </c>
      <c r="M76" t="e">
        <f t="shared" si="24"/>
        <v>#N/A</v>
      </c>
    </row>
    <row r="77" spans="1:13">
      <c r="A77" s="1" t="s">
        <v>72</v>
      </c>
      <c r="B77" s="44" t="s">
        <v>326</v>
      </c>
      <c r="C77" t="e">
        <f t="shared" si="14"/>
        <v>#N/A</v>
      </c>
      <c r="D77" t="e">
        <f t="shared" si="15"/>
        <v>#N/A</v>
      </c>
      <c r="E77" t="e">
        <f t="shared" si="16"/>
        <v>#N/A</v>
      </c>
      <c r="F77" t="e">
        <f t="shared" si="17"/>
        <v>#N/A</v>
      </c>
      <c r="G77" t="e">
        <f t="shared" si="18"/>
        <v>#N/A</v>
      </c>
      <c r="H77" t="e">
        <f t="shared" si="19"/>
        <v>#N/A</v>
      </c>
      <c r="I77" t="e">
        <f t="shared" si="20"/>
        <v>#N/A</v>
      </c>
      <c r="J77" t="e">
        <f t="shared" si="21"/>
        <v>#N/A</v>
      </c>
      <c r="K77" t="e">
        <f t="shared" si="22"/>
        <v>#N/A</v>
      </c>
      <c r="L77" t="e">
        <f t="shared" si="23"/>
        <v>#N/A</v>
      </c>
      <c r="M77" t="e">
        <f t="shared" si="24"/>
        <v>#N/A</v>
      </c>
    </row>
    <row r="78" spans="1:13" ht="25.5">
      <c r="A78" s="1" t="s">
        <v>72</v>
      </c>
      <c r="B78" s="44" t="s">
        <v>327</v>
      </c>
      <c r="C78" t="e">
        <f t="shared" si="14"/>
        <v>#N/A</v>
      </c>
      <c r="D78" t="e">
        <f t="shared" si="15"/>
        <v>#N/A</v>
      </c>
      <c r="E78" t="e">
        <f t="shared" si="16"/>
        <v>#N/A</v>
      </c>
      <c r="F78" t="e">
        <f t="shared" si="17"/>
        <v>#N/A</v>
      </c>
      <c r="G78" t="e">
        <f t="shared" si="18"/>
        <v>#N/A</v>
      </c>
      <c r="H78" t="e">
        <f t="shared" si="19"/>
        <v>#N/A</v>
      </c>
      <c r="I78" t="e">
        <f t="shared" si="20"/>
        <v>#N/A</v>
      </c>
      <c r="J78" t="e">
        <f t="shared" si="21"/>
        <v>#N/A</v>
      </c>
      <c r="K78" t="e">
        <f t="shared" si="22"/>
        <v>#N/A</v>
      </c>
      <c r="L78" t="e">
        <f t="shared" si="23"/>
        <v>#N/A</v>
      </c>
      <c r="M78" t="e">
        <f t="shared" si="24"/>
        <v>#N/A</v>
      </c>
    </row>
    <row r="79" spans="1:13" ht="38.25">
      <c r="A79" s="1" t="s">
        <v>72</v>
      </c>
      <c r="B79" s="44" t="s">
        <v>328</v>
      </c>
      <c r="C79" t="e">
        <f t="shared" si="14"/>
        <v>#N/A</v>
      </c>
      <c r="D79" t="e">
        <f t="shared" si="15"/>
        <v>#N/A</v>
      </c>
      <c r="E79" t="e">
        <f t="shared" si="16"/>
        <v>#N/A</v>
      </c>
      <c r="F79" t="e">
        <f t="shared" si="17"/>
        <v>#N/A</v>
      </c>
      <c r="G79" t="e">
        <f t="shared" si="18"/>
        <v>#N/A</v>
      </c>
      <c r="H79" t="e">
        <f t="shared" si="19"/>
        <v>#N/A</v>
      </c>
      <c r="I79" t="e">
        <f t="shared" si="20"/>
        <v>#N/A</v>
      </c>
      <c r="J79" t="e">
        <f t="shared" si="21"/>
        <v>#N/A</v>
      </c>
      <c r="K79" t="e">
        <f t="shared" si="22"/>
        <v>#N/A</v>
      </c>
      <c r="L79" t="e">
        <f t="shared" si="23"/>
        <v>#N/A</v>
      </c>
      <c r="M79" t="e">
        <f t="shared" si="24"/>
        <v>#N/A</v>
      </c>
    </row>
    <row r="80" spans="1:13" ht="25.5">
      <c r="A80" s="1" t="s">
        <v>110</v>
      </c>
      <c r="B80" s="44" t="s">
        <v>329</v>
      </c>
      <c r="C80" t="e">
        <f t="shared" si="14"/>
        <v>#N/A</v>
      </c>
      <c r="D80" t="e">
        <f t="shared" si="15"/>
        <v>#N/A</v>
      </c>
      <c r="E80" t="e">
        <f t="shared" si="16"/>
        <v>#N/A</v>
      </c>
      <c r="F80" t="e">
        <f t="shared" si="17"/>
        <v>#N/A</v>
      </c>
      <c r="G80" t="e">
        <f t="shared" si="18"/>
        <v>#N/A</v>
      </c>
      <c r="H80" t="e">
        <f t="shared" si="19"/>
        <v>#N/A</v>
      </c>
      <c r="I80" t="e">
        <f t="shared" si="20"/>
        <v>#N/A</v>
      </c>
      <c r="J80" t="e">
        <f t="shared" si="21"/>
        <v>#N/A</v>
      </c>
      <c r="K80" t="e">
        <f t="shared" si="22"/>
        <v>#N/A</v>
      </c>
      <c r="L80" t="e">
        <f t="shared" si="23"/>
        <v>#N/A</v>
      </c>
      <c r="M80" t="e">
        <f t="shared" si="24"/>
        <v>#N/A</v>
      </c>
    </row>
    <row r="81" spans="1:13" ht="25.5">
      <c r="A81" s="1" t="s">
        <v>72</v>
      </c>
      <c r="B81" s="44" t="s">
        <v>330</v>
      </c>
      <c r="C81" t="e">
        <f t="shared" si="14"/>
        <v>#N/A</v>
      </c>
      <c r="D81" t="e">
        <f t="shared" si="15"/>
        <v>#N/A</v>
      </c>
      <c r="E81" t="e">
        <f t="shared" si="16"/>
        <v>#N/A</v>
      </c>
      <c r="F81" t="e">
        <f t="shared" si="17"/>
        <v>#N/A</v>
      </c>
      <c r="G81" t="e">
        <f t="shared" si="18"/>
        <v>#N/A</v>
      </c>
      <c r="H81" t="e">
        <f t="shared" si="19"/>
        <v>#N/A</v>
      </c>
      <c r="I81" t="e">
        <f t="shared" si="20"/>
        <v>#N/A</v>
      </c>
      <c r="J81" t="e">
        <f t="shared" si="21"/>
        <v>#N/A</v>
      </c>
      <c r="K81" t="e">
        <f t="shared" si="22"/>
        <v>#N/A</v>
      </c>
      <c r="L81" t="e">
        <f t="shared" si="23"/>
        <v>#N/A</v>
      </c>
      <c r="M81" t="e">
        <f t="shared" si="24"/>
        <v>#N/A</v>
      </c>
    </row>
    <row r="82" spans="1:13" ht="25.5">
      <c r="A82" s="1" t="s">
        <v>80</v>
      </c>
      <c r="B82" s="44" t="s">
        <v>331</v>
      </c>
      <c r="C82" t="e">
        <f t="shared" si="14"/>
        <v>#N/A</v>
      </c>
      <c r="D82" t="e">
        <f t="shared" si="15"/>
        <v>#N/A</v>
      </c>
      <c r="E82" t="e">
        <f t="shared" si="16"/>
        <v>#N/A</v>
      </c>
      <c r="F82" t="e">
        <f t="shared" si="17"/>
        <v>#N/A</v>
      </c>
      <c r="G82" t="e">
        <f t="shared" si="18"/>
        <v>#N/A</v>
      </c>
      <c r="H82" t="e">
        <f t="shared" si="19"/>
        <v>#N/A</v>
      </c>
      <c r="I82" t="e">
        <f t="shared" si="20"/>
        <v>#N/A</v>
      </c>
      <c r="J82" t="e">
        <f t="shared" si="21"/>
        <v>#N/A</v>
      </c>
      <c r="K82" t="e">
        <f t="shared" si="22"/>
        <v>#N/A</v>
      </c>
      <c r="L82" t="e">
        <f t="shared" si="23"/>
        <v>#N/A</v>
      </c>
      <c r="M82" t="e">
        <f t="shared" si="24"/>
        <v>#N/A</v>
      </c>
    </row>
    <row r="83" spans="1:13" ht="25.5">
      <c r="A83" s="1" t="s">
        <v>110</v>
      </c>
      <c r="B83" s="44" t="s">
        <v>332</v>
      </c>
      <c r="C83" t="e">
        <f t="shared" si="14"/>
        <v>#N/A</v>
      </c>
      <c r="D83" t="e">
        <f t="shared" si="15"/>
        <v>#N/A</v>
      </c>
      <c r="E83" t="e">
        <f t="shared" si="16"/>
        <v>#N/A</v>
      </c>
      <c r="F83" t="e">
        <f t="shared" si="17"/>
        <v>#N/A</v>
      </c>
      <c r="G83" t="e">
        <f t="shared" si="18"/>
        <v>#N/A</v>
      </c>
      <c r="H83" t="e">
        <f t="shared" si="19"/>
        <v>#N/A</v>
      </c>
      <c r="I83" t="e">
        <f t="shared" si="20"/>
        <v>#N/A</v>
      </c>
      <c r="J83" t="e">
        <f t="shared" si="21"/>
        <v>#N/A</v>
      </c>
      <c r="K83" t="e">
        <f t="shared" si="22"/>
        <v>#N/A</v>
      </c>
      <c r="L83" t="e">
        <f t="shared" si="23"/>
        <v>#N/A</v>
      </c>
      <c r="M83" t="e">
        <f t="shared" si="24"/>
        <v>#N/A</v>
      </c>
    </row>
    <row r="84" spans="1:13" ht="25.5">
      <c r="A84" s="1" t="s">
        <v>110</v>
      </c>
      <c r="B84" s="44" t="s">
        <v>333</v>
      </c>
      <c r="C84" t="e">
        <f t="shared" si="14"/>
        <v>#N/A</v>
      </c>
      <c r="D84" t="e">
        <f t="shared" si="15"/>
        <v>#N/A</v>
      </c>
      <c r="E84" t="e">
        <f t="shared" si="16"/>
        <v>#N/A</v>
      </c>
      <c r="F84" t="e">
        <f t="shared" si="17"/>
        <v>#N/A</v>
      </c>
      <c r="G84" t="e">
        <f t="shared" si="18"/>
        <v>#N/A</v>
      </c>
      <c r="H84" t="e">
        <f t="shared" si="19"/>
        <v>#N/A</v>
      </c>
      <c r="I84" t="e">
        <f t="shared" si="20"/>
        <v>#N/A</v>
      </c>
      <c r="J84" t="e">
        <f t="shared" si="21"/>
        <v>#N/A</v>
      </c>
      <c r="K84" t="e">
        <f t="shared" si="22"/>
        <v>#N/A</v>
      </c>
      <c r="L84" t="e">
        <f t="shared" si="23"/>
        <v>#N/A</v>
      </c>
      <c r="M84" t="e">
        <f t="shared" si="24"/>
        <v>#N/A</v>
      </c>
    </row>
    <row r="85" spans="1:13" ht="25.5">
      <c r="A85" s="1" t="s">
        <v>124</v>
      </c>
      <c r="B85" s="44" t="s">
        <v>334</v>
      </c>
      <c r="C85" t="e">
        <f t="shared" si="14"/>
        <v>#N/A</v>
      </c>
      <c r="D85" t="e">
        <f t="shared" si="15"/>
        <v>#N/A</v>
      </c>
      <c r="E85" t="e">
        <f t="shared" si="16"/>
        <v>#N/A</v>
      </c>
      <c r="F85" t="e">
        <f t="shared" si="17"/>
        <v>#N/A</v>
      </c>
      <c r="G85" t="e">
        <f t="shared" si="18"/>
        <v>#N/A</v>
      </c>
      <c r="H85" t="e">
        <f t="shared" si="19"/>
        <v>#N/A</v>
      </c>
      <c r="I85" t="e">
        <f t="shared" si="20"/>
        <v>#N/A</v>
      </c>
      <c r="J85" t="e">
        <f t="shared" si="21"/>
        <v>#N/A</v>
      </c>
      <c r="K85" t="e">
        <f t="shared" si="22"/>
        <v>#N/A</v>
      </c>
      <c r="L85" t="e">
        <f t="shared" si="23"/>
        <v>#N/A</v>
      </c>
      <c r="M85" t="e">
        <f t="shared" si="24"/>
        <v>#N/A</v>
      </c>
    </row>
    <row r="86" spans="1:13" ht="25.5">
      <c r="A86" s="1" t="s">
        <v>80</v>
      </c>
      <c r="B86" s="44" t="s">
        <v>335</v>
      </c>
      <c r="C86" t="e">
        <f t="shared" si="14"/>
        <v>#N/A</v>
      </c>
      <c r="D86" t="e">
        <f t="shared" si="15"/>
        <v>#N/A</v>
      </c>
      <c r="E86" t="e">
        <f t="shared" si="16"/>
        <v>#N/A</v>
      </c>
      <c r="F86" t="e">
        <f t="shared" si="17"/>
        <v>#N/A</v>
      </c>
      <c r="G86" t="e">
        <f t="shared" si="18"/>
        <v>#N/A</v>
      </c>
      <c r="H86" t="e">
        <f t="shared" si="19"/>
        <v>#N/A</v>
      </c>
      <c r="I86" t="e">
        <f t="shared" si="20"/>
        <v>#N/A</v>
      </c>
      <c r="J86" t="e">
        <f t="shared" si="21"/>
        <v>#N/A</v>
      </c>
      <c r="K86" t="e">
        <f t="shared" si="22"/>
        <v>#N/A</v>
      </c>
      <c r="L86" t="e">
        <f t="shared" si="23"/>
        <v>#N/A</v>
      </c>
      <c r="M86" t="e">
        <f t="shared" si="24"/>
        <v>#N/A</v>
      </c>
    </row>
    <row r="87" spans="1:13" ht="25.5">
      <c r="A87" s="1" t="s">
        <v>72</v>
      </c>
      <c r="B87" s="44" t="s">
        <v>336</v>
      </c>
      <c r="C87" t="e">
        <f t="shared" si="14"/>
        <v>#N/A</v>
      </c>
      <c r="D87" t="e">
        <f t="shared" si="15"/>
        <v>#N/A</v>
      </c>
      <c r="E87" t="e">
        <f t="shared" si="16"/>
        <v>#N/A</v>
      </c>
      <c r="F87" t="e">
        <f t="shared" si="17"/>
        <v>#N/A</v>
      </c>
      <c r="G87" t="e">
        <f t="shared" si="18"/>
        <v>#N/A</v>
      </c>
      <c r="H87" t="e">
        <f t="shared" si="19"/>
        <v>#N/A</v>
      </c>
      <c r="I87" t="e">
        <f t="shared" si="20"/>
        <v>#N/A</v>
      </c>
      <c r="J87" t="e">
        <f t="shared" si="21"/>
        <v>#N/A</v>
      </c>
      <c r="K87" t="e">
        <f t="shared" si="22"/>
        <v>#N/A</v>
      </c>
      <c r="L87" t="e">
        <f t="shared" si="23"/>
        <v>#N/A</v>
      </c>
      <c r="M87" t="e">
        <f t="shared" si="24"/>
        <v>#N/A</v>
      </c>
    </row>
    <row r="88" spans="1:13">
      <c r="A88" s="1" t="s">
        <v>80</v>
      </c>
      <c r="B88" s="44" t="s">
        <v>337</v>
      </c>
      <c r="C88" t="e">
        <f t="shared" si="14"/>
        <v>#N/A</v>
      </c>
      <c r="D88" t="e">
        <f t="shared" si="15"/>
        <v>#N/A</v>
      </c>
      <c r="E88" t="e">
        <f t="shared" si="16"/>
        <v>#N/A</v>
      </c>
      <c r="F88" t="e">
        <f t="shared" si="17"/>
        <v>#N/A</v>
      </c>
      <c r="G88" t="e">
        <f t="shared" si="18"/>
        <v>#N/A</v>
      </c>
      <c r="H88" t="e">
        <f t="shared" si="19"/>
        <v>#N/A</v>
      </c>
      <c r="I88" t="e">
        <f t="shared" si="20"/>
        <v>#N/A</v>
      </c>
      <c r="J88" t="e">
        <f t="shared" si="21"/>
        <v>#N/A</v>
      </c>
      <c r="K88" t="e">
        <f t="shared" si="22"/>
        <v>#N/A</v>
      </c>
      <c r="L88" t="e">
        <f t="shared" si="23"/>
        <v>#N/A</v>
      </c>
      <c r="M88" t="e">
        <f t="shared" si="24"/>
        <v>#N/A</v>
      </c>
    </row>
    <row r="89" spans="1:13" ht="25.5">
      <c r="A89" s="1" t="s">
        <v>93</v>
      </c>
      <c r="B89" s="44" t="s">
        <v>338</v>
      </c>
      <c r="C89" t="e">
        <f t="shared" si="14"/>
        <v>#N/A</v>
      </c>
      <c r="D89" t="e">
        <f t="shared" si="15"/>
        <v>#N/A</v>
      </c>
      <c r="E89" t="e">
        <f t="shared" si="16"/>
        <v>#N/A</v>
      </c>
      <c r="F89" t="e">
        <f t="shared" si="17"/>
        <v>#N/A</v>
      </c>
      <c r="G89" t="e">
        <f t="shared" si="18"/>
        <v>#N/A</v>
      </c>
      <c r="H89" t="e">
        <f t="shared" si="19"/>
        <v>#N/A</v>
      </c>
      <c r="I89" t="e">
        <f t="shared" si="20"/>
        <v>#N/A</v>
      </c>
      <c r="J89" t="e">
        <f t="shared" si="21"/>
        <v>#N/A</v>
      </c>
      <c r="K89" t="e">
        <f t="shared" si="22"/>
        <v>#N/A</v>
      </c>
      <c r="L89" t="e">
        <f t="shared" si="23"/>
        <v>#N/A</v>
      </c>
      <c r="M89" t="e">
        <f t="shared" si="24"/>
        <v>#N/A</v>
      </c>
    </row>
    <row r="90" spans="1:13" ht="25.5">
      <c r="A90" s="1" t="s">
        <v>72</v>
      </c>
      <c r="B90" s="44" t="s">
        <v>339</v>
      </c>
      <c r="C90" t="e">
        <f t="shared" si="14"/>
        <v>#N/A</v>
      </c>
      <c r="D90" t="e">
        <f t="shared" si="15"/>
        <v>#N/A</v>
      </c>
      <c r="E90" t="e">
        <f t="shared" si="16"/>
        <v>#N/A</v>
      </c>
      <c r="F90" t="e">
        <f t="shared" si="17"/>
        <v>#N/A</v>
      </c>
      <c r="G90" t="e">
        <f t="shared" si="18"/>
        <v>#N/A</v>
      </c>
      <c r="H90" t="e">
        <f t="shared" si="19"/>
        <v>#N/A</v>
      </c>
      <c r="I90" t="e">
        <f t="shared" si="20"/>
        <v>#N/A</v>
      </c>
      <c r="J90" t="e">
        <f t="shared" si="21"/>
        <v>#N/A</v>
      </c>
      <c r="K90" t="e">
        <f t="shared" si="22"/>
        <v>#N/A</v>
      </c>
      <c r="L90" t="e">
        <f t="shared" si="23"/>
        <v>#N/A</v>
      </c>
      <c r="M90" t="e">
        <f t="shared" si="24"/>
        <v>#N/A</v>
      </c>
    </row>
    <row r="91" spans="1:13" ht="25.5">
      <c r="A91" s="1" t="s">
        <v>72</v>
      </c>
      <c r="B91" s="44" t="s">
        <v>340</v>
      </c>
      <c r="C91" t="e">
        <f t="shared" si="14"/>
        <v>#N/A</v>
      </c>
      <c r="D91" t="e">
        <f t="shared" si="15"/>
        <v>#N/A</v>
      </c>
      <c r="E91" t="e">
        <f t="shared" si="16"/>
        <v>#N/A</v>
      </c>
      <c r="F91" t="e">
        <f t="shared" si="17"/>
        <v>#N/A</v>
      </c>
      <c r="G91" t="e">
        <f t="shared" si="18"/>
        <v>#N/A</v>
      </c>
      <c r="H91" t="e">
        <f t="shared" si="19"/>
        <v>#N/A</v>
      </c>
      <c r="I91" t="e">
        <f t="shared" si="20"/>
        <v>#N/A</v>
      </c>
      <c r="J91" t="e">
        <f t="shared" si="21"/>
        <v>#N/A</v>
      </c>
      <c r="K91" t="e">
        <f t="shared" si="22"/>
        <v>#N/A</v>
      </c>
      <c r="L91" t="e">
        <f t="shared" si="23"/>
        <v>#N/A</v>
      </c>
      <c r="M91" t="e">
        <f t="shared" si="24"/>
        <v>#N/A</v>
      </c>
    </row>
    <row r="92" spans="1:13" ht="25.5">
      <c r="A92" s="1" t="s">
        <v>124</v>
      </c>
      <c r="B92" s="44" t="s">
        <v>341</v>
      </c>
      <c r="C92" t="e">
        <f t="shared" si="14"/>
        <v>#N/A</v>
      </c>
      <c r="D92" t="e">
        <f t="shared" si="15"/>
        <v>#N/A</v>
      </c>
      <c r="E92" t="e">
        <f t="shared" si="16"/>
        <v>#N/A</v>
      </c>
      <c r="F92" t="e">
        <f t="shared" si="17"/>
        <v>#N/A</v>
      </c>
      <c r="G92" t="e">
        <f t="shared" si="18"/>
        <v>#N/A</v>
      </c>
      <c r="H92" t="e">
        <f t="shared" si="19"/>
        <v>#N/A</v>
      </c>
      <c r="I92" t="e">
        <f t="shared" si="20"/>
        <v>#N/A</v>
      </c>
      <c r="J92" t="e">
        <f t="shared" si="21"/>
        <v>#N/A</v>
      </c>
      <c r="K92" t="e">
        <f t="shared" si="22"/>
        <v>#N/A</v>
      </c>
      <c r="L92" t="e">
        <f t="shared" si="23"/>
        <v>#N/A</v>
      </c>
      <c r="M92" t="e">
        <f t="shared" si="24"/>
        <v>#N/A</v>
      </c>
    </row>
    <row r="93" spans="1:13" ht="25.5">
      <c r="A93" s="1" t="s">
        <v>80</v>
      </c>
      <c r="B93" s="44" t="s">
        <v>342</v>
      </c>
      <c r="C93" t="e">
        <f t="shared" si="14"/>
        <v>#N/A</v>
      </c>
      <c r="D93" t="e">
        <f t="shared" si="15"/>
        <v>#N/A</v>
      </c>
      <c r="E93" t="e">
        <f t="shared" si="16"/>
        <v>#N/A</v>
      </c>
      <c r="F93" t="e">
        <f t="shared" si="17"/>
        <v>#N/A</v>
      </c>
      <c r="G93" t="e">
        <f t="shared" si="18"/>
        <v>#N/A</v>
      </c>
      <c r="H93" t="e">
        <f t="shared" si="19"/>
        <v>#N/A</v>
      </c>
      <c r="I93" t="e">
        <f t="shared" si="20"/>
        <v>#N/A</v>
      </c>
      <c r="J93" t="e">
        <f t="shared" si="21"/>
        <v>#N/A</v>
      </c>
      <c r="K93" t="e">
        <f t="shared" si="22"/>
        <v>#N/A</v>
      </c>
      <c r="L93" t="e">
        <f t="shared" si="23"/>
        <v>#N/A</v>
      </c>
      <c r="M93" t="e">
        <f t="shared" si="24"/>
        <v>#N/A</v>
      </c>
    </row>
    <row r="94" spans="1:13" ht="25.5">
      <c r="A94" s="1" t="s">
        <v>72</v>
      </c>
      <c r="B94" s="44" t="s">
        <v>343</v>
      </c>
      <c r="C94" t="e">
        <f t="shared" si="14"/>
        <v>#N/A</v>
      </c>
      <c r="D94" t="e">
        <f t="shared" si="15"/>
        <v>#N/A</v>
      </c>
      <c r="E94" t="e">
        <f t="shared" si="16"/>
        <v>#N/A</v>
      </c>
      <c r="F94" t="e">
        <f t="shared" si="17"/>
        <v>#N/A</v>
      </c>
      <c r="G94" t="e">
        <f t="shared" si="18"/>
        <v>#N/A</v>
      </c>
      <c r="H94" t="e">
        <f t="shared" si="19"/>
        <v>#N/A</v>
      </c>
      <c r="I94" t="e">
        <f t="shared" si="20"/>
        <v>#N/A</v>
      </c>
      <c r="J94" t="e">
        <f t="shared" si="21"/>
        <v>#N/A</v>
      </c>
      <c r="K94" t="e">
        <f t="shared" si="22"/>
        <v>#N/A</v>
      </c>
      <c r="L94" t="e">
        <f t="shared" si="23"/>
        <v>#N/A</v>
      </c>
      <c r="M94" t="e">
        <f t="shared" si="24"/>
        <v>#N/A</v>
      </c>
    </row>
    <row r="95" spans="1:13">
      <c r="A95" s="1" t="s">
        <v>124</v>
      </c>
      <c r="B95" s="44" t="s">
        <v>344</v>
      </c>
      <c r="C95" t="e">
        <f t="shared" si="14"/>
        <v>#N/A</v>
      </c>
      <c r="D95" t="e">
        <f t="shared" si="15"/>
        <v>#N/A</v>
      </c>
      <c r="E95" t="e">
        <f t="shared" si="16"/>
        <v>#N/A</v>
      </c>
      <c r="F95" t="e">
        <f t="shared" si="17"/>
        <v>#N/A</v>
      </c>
      <c r="G95" t="e">
        <f t="shared" si="18"/>
        <v>#N/A</v>
      </c>
      <c r="H95" t="e">
        <f t="shared" si="19"/>
        <v>#N/A</v>
      </c>
      <c r="I95" t="e">
        <f t="shared" si="20"/>
        <v>#N/A</v>
      </c>
      <c r="J95" t="e">
        <f t="shared" si="21"/>
        <v>#N/A</v>
      </c>
      <c r="K95" t="e">
        <f t="shared" si="22"/>
        <v>#N/A</v>
      </c>
      <c r="L95" t="e">
        <f t="shared" si="23"/>
        <v>#N/A</v>
      </c>
      <c r="M95" t="e">
        <f t="shared" si="24"/>
        <v>#N/A</v>
      </c>
    </row>
    <row r="96" spans="1:13" ht="25.5">
      <c r="A96" s="1" t="s">
        <v>124</v>
      </c>
      <c r="B96" s="44" t="s">
        <v>345</v>
      </c>
      <c r="C96" t="e">
        <f t="shared" si="14"/>
        <v>#N/A</v>
      </c>
      <c r="D96" t="e">
        <f t="shared" si="15"/>
        <v>#N/A</v>
      </c>
      <c r="E96" t="e">
        <f t="shared" si="16"/>
        <v>#N/A</v>
      </c>
      <c r="F96" t="e">
        <f t="shared" si="17"/>
        <v>#N/A</v>
      </c>
      <c r="G96" t="e">
        <f t="shared" si="18"/>
        <v>#N/A</v>
      </c>
      <c r="H96" t="e">
        <f t="shared" si="19"/>
        <v>#N/A</v>
      </c>
      <c r="I96" t="e">
        <f t="shared" si="20"/>
        <v>#N/A</v>
      </c>
      <c r="J96" t="e">
        <f t="shared" si="21"/>
        <v>#N/A</v>
      </c>
      <c r="K96" t="e">
        <f t="shared" si="22"/>
        <v>#N/A</v>
      </c>
      <c r="L96" t="e">
        <f t="shared" si="23"/>
        <v>#N/A</v>
      </c>
      <c r="M96" t="e">
        <f t="shared" si="24"/>
        <v>#N/A</v>
      </c>
    </row>
    <row r="97" spans="1:13" ht="25.5">
      <c r="A97" s="1" t="s">
        <v>124</v>
      </c>
      <c r="B97" s="44" t="s">
        <v>346</v>
      </c>
      <c r="C97" t="e">
        <f t="shared" si="14"/>
        <v>#N/A</v>
      </c>
      <c r="D97" t="e">
        <f t="shared" si="15"/>
        <v>#N/A</v>
      </c>
      <c r="E97" t="e">
        <f t="shared" si="16"/>
        <v>#N/A</v>
      </c>
      <c r="F97" t="e">
        <f t="shared" si="17"/>
        <v>#N/A</v>
      </c>
      <c r="G97" t="e">
        <f t="shared" si="18"/>
        <v>#N/A</v>
      </c>
      <c r="H97" t="e">
        <f t="shared" si="19"/>
        <v>#N/A</v>
      </c>
      <c r="I97" t="e">
        <f t="shared" si="20"/>
        <v>#N/A</v>
      </c>
      <c r="J97" t="e">
        <f t="shared" si="21"/>
        <v>#N/A</v>
      </c>
      <c r="K97" t="e">
        <f t="shared" si="22"/>
        <v>#N/A</v>
      </c>
      <c r="L97" t="e">
        <f t="shared" si="23"/>
        <v>#N/A</v>
      </c>
      <c r="M97" t="e">
        <f t="shared" si="24"/>
        <v>#N/A</v>
      </c>
    </row>
    <row r="98" spans="1:13" ht="25.5">
      <c r="A98" s="1" t="s">
        <v>80</v>
      </c>
      <c r="B98" s="44" t="s">
        <v>347</v>
      </c>
      <c r="C98" t="e">
        <f t="shared" si="14"/>
        <v>#N/A</v>
      </c>
      <c r="D98" t="e">
        <f t="shared" si="15"/>
        <v>#N/A</v>
      </c>
      <c r="E98" t="e">
        <f t="shared" si="16"/>
        <v>#N/A</v>
      </c>
      <c r="F98" t="e">
        <f t="shared" si="17"/>
        <v>#N/A</v>
      </c>
      <c r="G98" t="e">
        <f t="shared" si="18"/>
        <v>#N/A</v>
      </c>
      <c r="H98" t="e">
        <f t="shared" si="19"/>
        <v>#N/A</v>
      </c>
      <c r="I98" t="e">
        <f t="shared" si="20"/>
        <v>#N/A</v>
      </c>
      <c r="J98" t="e">
        <f t="shared" si="21"/>
        <v>#N/A</v>
      </c>
      <c r="K98" t="e">
        <f t="shared" si="22"/>
        <v>#N/A</v>
      </c>
      <c r="L98" t="e">
        <f t="shared" si="23"/>
        <v>#N/A</v>
      </c>
      <c r="M98" t="e">
        <f t="shared" si="24"/>
        <v>#N/A</v>
      </c>
    </row>
    <row r="99" spans="1:13" ht="25.5">
      <c r="A99" s="1" t="s">
        <v>124</v>
      </c>
      <c r="B99" s="44" t="s">
        <v>348</v>
      </c>
      <c r="C99" t="e">
        <f t="shared" si="14"/>
        <v>#N/A</v>
      </c>
      <c r="D99" t="e">
        <f t="shared" si="15"/>
        <v>#N/A</v>
      </c>
      <c r="E99" t="e">
        <f t="shared" si="16"/>
        <v>#N/A</v>
      </c>
      <c r="F99" t="e">
        <f t="shared" si="17"/>
        <v>#N/A</v>
      </c>
      <c r="G99" t="e">
        <f t="shared" si="18"/>
        <v>#N/A</v>
      </c>
      <c r="H99" t="e">
        <f t="shared" si="19"/>
        <v>#N/A</v>
      </c>
      <c r="I99" t="e">
        <f t="shared" si="20"/>
        <v>#N/A</v>
      </c>
      <c r="J99" t="e">
        <f t="shared" si="21"/>
        <v>#N/A</v>
      </c>
      <c r="K99" t="e">
        <f t="shared" si="22"/>
        <v>#N/A</v>
      </c>
      <c r="L99" t="e">
        <f t="shared" si="23"/>
        <v>#N/A</v>
      </c>
      <c r="M99" t="e">
        <f t="shared" si="24"/>
        <v>#N/A</v>
      </c>
    </row>
    <row r="100" spans="1:13">
      <c r="A100" s="1"/>
      <c r="B100" s="43"/>
    </row>
    <row r="101" spans="1:13">
      <c r="A101" s="1"/>
      <c r="B101" s="43"/>
    </row>
    <row r="102" spans="1:13">
      <c r="A102" s="1"/>
      <c r="B102" s="43"/>
    </row>
    <row r="103" spans="1:13">
      <c r="A103" s="1"/>
      <c r="B103" s="43"/>
    </row>
    <row r="104" spans="1:13">
      <c r="A104" s="1"/>
      <c r="B104" s="43"/>
    </row>
    <row r="105" spans="1:13">
      <c r="A105" s="1"/>
      <c r="B105" s="45"/>
    </row>
    <row r="106" spans="1:13">
      <c r="A106" s="1"/>
      <c r="B106" s="45"/>
    </row>
    <row r="107" spans="1:13">
      <c r="A107" s="1"/>
      <c r="B107" s="45"/>
    </row>
    <row r="108" spans="1:13">
      <c r="A108" s="1"/>
      <c r="B108" s="45"/>
    </row>
    <row r="109" spans="1:13">
      <c r="A109" s="1"/>
      <c r="B109" s="45"/>
    </row>
    <row r="110" spans="1:13">
      <c r="A110" s="1"/>
      <c r="B110" s="43"/>
    </row>
    <row r="111" spans="1:13" ht="46.5">
      <c r="A111" s="15" t="s">
        <v>40</v>
      </c>
      <c r="B111" s="43"/>
    </row>
    <row r="112" spans="1:13">
      <c r="A112" s="10" t="s">
        <v>1</v>
      </c>
      <c r="B112" s="43" t="s">
        <v>2</v>
      </c>
      <c r="C112" t="s">
        <v>41</v>
      </c>
      <c r="D112" t="s">
        <v>42</v>
      </c>
      <c r="E112" t="s">
        <v>43</v>
      </c>
      <c r="F112" t="s">
        <v>44</v>
      </c>
      <c r="G112" t="s">
        <v>56</v>
      </c>
      <c r="H112" t="s">
        <v>45</v>
      </c>
      <c r="I112" t="s">
        <v>57</v>
      </c>
      <c r="J112" t="s">
        <v>58</v>
      </c>
    </row>
    <row r="113" spans="1:10" ht="25.5">
      <c r="A113" s="1" t="s">
        <v>100</v>
      </c>
      <c r="B113" s="44" t="s">
        <v>349</v>
      </c>
      <c r="C113" t="e">
        <f>VLOOKUP(B113,$BG$4:$BR$15,3,FALSE)</f>
        <v>#N/A</v>
      </c>
      <c r="D113" t="e">
        <f>VLOOKUP(B113,$BG$4:$BR$6,4,FALSE)</f>
        <v>#N/A</v>
      </c>
      <c r="E113" t="e">
        <f>VLOOKUP(B113,$BG$4:$BR$6,6,FALSE)</f>
        <v>#N/A</v>
      </c>
      <c r="F113" t="e">
        <f>VLOOKUP(B113,$BG$4:$BR$6,7,FALSE)</f>
        <v>#N/A</v>
      </c>
      <c r="G113" t="e">
        <f>VLOOKUP(B113,$BG$4:$BR$6,9,FALSE)</f>
        <v>#N/A</v>
      </c>
      <c r="H113" t="e">
        <f>VLOOKUP(B113,$BG$4:$BR$6,10,FALSE)</f>
        <v>#N/A</v>
      </c>
      <c r="I113" t="e">
        <f>VLOOKUP(B113,$BG$4:$BR$6,11,FALSE)</f>
        <v>#N/A</v>
      </c>
      <c r="J113" t="e">
        <f>VLOOKUP(B113,$BG$4:$BR$6,12,FALSE)</f>
        <v>#N/A</v>
      </c>
    </row>
    <row r="114" spans="1:10" ht="25.5">
      <c r="A114" s="1" t="s">
        <v>100</v>
      </c>
      <c r="B114" s="44" t="s">
        <v>350</v>
      </c>
      <c r="C114" t="e">
        <f>VLOOKUP(B114,$BG$4:$BR$15,3,FALSE)</f>
        <v>#N/A</v>
      </c>
      <c r="D114" t="e">
        <f t="shared" ref="D114:D116" si="25">VLOOKUP(B114,$BG$4:$BR$6,4,FALSE)</f>
        <v>#N/A</v>
      </c>
      <c r="E114" t="e">
        <f t="shared" ref="E114:E116" si="26">VLOOKUP(B114,$BG$4:$BR$6,6,FALSE)</f>
        <v>#N/A</v>
      </c>
      <c r="F114" t="e">
        <f t="shared" ref="F114:F116" si="27">VLOOKUP(B114,$BG$4:$BR$6,7,FALSE)</f>
        <v>#N/A</v>
      </c>
      <c r="G114" t="e">
        <f t="shared" ref="G114:G116" si="28">VLOOKUP(B114,$BG$4:$BR$6,9,FALSE)</f>
        <v>#N/A</v>
      </c>
      <c r="H114" t="e">
        <f t="shared" ref="H114:H116" si="29">VLOOKUP(B114,$BG$4:$BR$6,10,FALSE)</f>
        <v>#N/A</v>
      </c>
      <c r="I114" t="e">
        <f t="shared" ref="I114:I116" si="30">VLOOKUP(B114,$BG$4:$BR$6,11,FALSE)</f>
        <v>#N/A</v>
      </c>
      <c r="J114" t="e">
        <f t="shared" ref="J114:J116" si="31">VLOOKUP(B114,$BG$4:$BR$6,12,FALSE)</f>
        <v>#N/A</v>
      </c>
    </row>
    <row r="115" spans="1:10" ht="25.5">
      <c r="A115" s="1" t="s">
        <v>100</v>
      </c>
      <c r="B115" s="44" t="s">
        <v>351</v>
      </c>
      <c r="C115" t="e">
        <f>VLOOKUP(B115,$BG$4:$BR$15,3,FALSE)</f>
        <v>#N/A</v>
      </c>
      <c r="D115" t="e">
        <f t="shared" si="25"/>
        <v>#N/A</v>
      </c>
      <c r="E115" t="e">
        <f t="shared" si="26"/>
        <v>#N/A</v>
      </c>
      <c r="F115" t="e">
        <f t="shared" si="27"/>
        <v>#N/A</v>
      </c>
      <c r="G115" t="e">
        <f t="shared" si="28"/>
        <v>#N/A</v>
      </c>
      <c r="H115" t="e">
        <f t="shared" si="29"/>
        <v>#N/A</v>
      </c>
      <c r="I115" t="e">
        <f t="shared" si="30"/>
        <v>#N/A</v>
      </c>
      <c r="J115" t="e">
        <f t="shared" si="31"/>
        <v>#N/A</v>
      </c>
    </row>
    <row r="116" spans="1:10" ht="38.25">
      <c r="A116" s="1" t="s">
        <v>277</v>
      </c>
      <c r="B116" s="44" t="s">
        <v>352</v>
      </c>
      <c r="C116" t="e">
        <f>VLOOKUP(B116,$BG$4:$BR$15,3,FALSE)</f>
        <v>#N/A</v>
      </c>
      <c r="D116" t="e">
        <f t="shared" si="25"/>
        <v>#N/A</v>
      </c>
      <c r="E116" t="e">
        <f t="shared" si="26"/>
        <v>#N/A</v>
      </c>
      <c r="F116" t="e">
        <f t="shared" si="27"/>
        <v>#N/A</v>
      </c>
      <c r="G116" t="e">
        <f t="shared" si="28"/>
        <v>#N/A</v>
      </c>
      <c r="H116" t="e">
        <f t="shared" si="29"/>
        <v>#N/A</v>
      </c>
      <c r="I116" t="e">
        <f t="shared" si="30"/>
        <v>#N/A</v>
      </c>
      <c r="J116" t="e">
        <f t="shared" si="31"/>
        <v>#N/A</v>
      </c>
    </row>
    <row r="117" spans="1:10">
      <c r="A117" s="1"/>
      <c r="B117" s="43"/>
    </row>
    <row r="118" spans="1:10">
      <c r="A118" s="1"/>
      <c r="B118" s="43"/>
    </row>
    <row r="119" spans="1:10">
      <c r="A119" s="1"/>
      <c r="B119" s="43"/>
    </row>
    <row r="120" spans="1:10">
      <c r="A120" s="1"/>
      <c r="B120" s="43"/>
    </row>
    <row r="121" spans="1:10">
      <c r="A121" s="1"/>
      <c r="B121" s="43"/>
    </row>
    <row r="122" spans="1:10">
      <c r="A122" s="1"/>
      <c r="B122" s="43"/>
    </row>
    <row r="123" spans="1:10">
      <c r="A123" s="1"/>
      <c r="B123" s="43"/>
    </row>
    <row r="124" spans="1:10">
      <c r="A124" s="1"/>
      <c r="B124" s="43"/>
    </row>
    <row r="125" spans="1:10">
      <c r="A125" s="1"/>
      <c r="B125" s="43"/>
    </row>
    <row r="126" spans="1:10">
      <c r="A126" s="1"/>
      <c r="B126" s="43"/>
    </row>
    <row r="127" spans="1:10">
      <c r="A127" s="1"/>
      <c r="B127" s="43"/>
    </row>
    <row r="128" spans="1:10">
      <c r="A128" s="1"/>
      <c r="B128" s="43"/>
    </row>
    <row r="129" spans="1:2">
      <c r="A129" s="1"/>
      <c r="B129" s="43"/>
    </row>
    <row r="130" spans="1:2">
      <c r="A130" s="1"/>
      <c r="B130" s="43"/>
    </row>
    <row r="131" spans="1:2">
      <c r="A131" s="1"/>
      <c r="B131" s="43"/>
    </row>
    <row r="132" spans="1:2">
      <c r="A132" s="1"/>
      <c r="B132" s="4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6C0BF-A7DD-4099-A277-D9351341AE7D}">
  <dimension ref="A1:BR132"/>
  <sheetViews>
    <sheetView topLeftCell="A36" workbookViewId="0">
      <selection activeCell="O95" sqref="O95"/>
    </sheetView>
  </sheetViews>
  <sheetFormatPr defaultRowHeight="15.75"/>
  <sheetData>
    <row r="1" spans="1:70" ht="36">
      <c r="A1" s="14" t="s">
        <v>9</v>
      </c>
      <c r="O1" s="12" t="s">
        <v>49</v>
      </c>
      <c r="AA1" s="12" t="s">
        <v>48</v>
      </c>
      <c r="AP1" s="13" t="s">
        <v>50</v>
      </c>
      <c r="BG1" s="11" t="s">
        <v>353</v>
      </c>
    </row>
    <row r="2" spans="1:70">
      <c r="A2" t="s">
        <v>1</v>
      </c>
      <c r="B2" s="46" t="s">
        <v>2</v>
      </c>
      <c r="C2" s="46" t="s">
        <v>3</v>
      </c>
      <c r="D2" s="46" t="s">
        <v>4</v>
      </c>
      <c r="E2" s="46" t="s">
        <v>5</v>
      </c>
      <c r="F2" s="46" t="s">
        <v>6</v>
      </c>
      <c r="G2" s="46" t="s">
        <v>7</v>
      </c>
      <c r="H2" s="46" t="s">
        <v>0</v>
      </c>
      <c r="I2" s="46" t="s">
        <v>8</v>
      </c>
      <c r="J2" s="46" t="s">
        <v>46</v>
      </c>
      <c r="K2" s="46" t="s">
        <v>35</v>
      </c>
      <c r="L2" s="46" t="s">
        <v>33</v>
      </c>
      <c r="M2" s="46" t="s">
        <v>34</v>
      </c>
      <c r="O2" s="73"/>
      <c r="P2" s="73"/>
      <c r="Q2" s="73" t="s">
        <v>9</v>
      </c>
      <c r="R2" s="73"/>
      <c r="S2" s="73"/>
      <c r="T2" s="73"/>
      <c r="U2" s="73"/>
      <c r="V2" s="73"/>
      <c r="W2" s="73"/>
      <c r="X2" s="73"/>
      <c r="Y2" s="73"/>
      <c r="AA2" s="73"/>
      <c r="AB2" s="73"/>
      <c r="AC2" s="73" t="s">
        <v>26</v>
      </c>
      <c r="AD2" s="73"/>
      <c r="AE2" s="73"/>
      <c r="AF2" s="73"/>
      <c r="AG2" s="73" t="s">
        <v>27</v>
      </c>
      <c r="AH2" s="73"/>
      <c r="AI2" s="73"/>
      <c r="AJ2" s="73"/>
      <c r="AK2" s="73" t="s">
        <v>378</v>
      </c>
      <c r="AL2" s="73"/>
      <c r="AM2" s="73"/>
      <c r="AN2" s="73"/>
      <c r="AP2" s="73"/>
      <c r="AQ2" s="73"/>
      <c r="AR2" s="73" t="s">
        <v>382</v>
      </c>
      <c r="AS2" s="73"/>
      <c r="AT2" s="73"/>
      <c r="AU2" s="73"/>
      <c r="AV2" s="73"/>
      <c r="AW2" s="73" t="s">
        <v>383</v>
      </c>
      <c r="AX2" s="73"/>
      <c r="AY2" s="73"/>
      <c r="AZ2" s="73"/>
      <c r="BA2" s="73"/>
      <c r="BB2" s="73" t="s">
        <v>384</v>
      </c>
      <c r="BC2" s="73"/>
      <c r="BD2" s="73"/>
      <c r="BE2" s="73"/>
      <c r="BG2" s="73"/>
      <c r="BH2" s="73"/>
      <c r="BI2" s="73" t="s">
        <v>40</v>
      </c>
      <c r="BJ2" s="73"/>
      <c r="BK2" s="73"/>
      <c r="BL2" s="73"/>
      <c r="BM2" s="73"/>
      <c r="BN2" s="73"/>
      <c r="BO2" s="73"/>
      <c r="BP2" s="73" t="s">
        <v>389</v>
      </c>
      <c r="BQ2" s="73"/>
      <c r="BR2" s="73"/>
    </row>
    <row r="3" spans="1:70">
      <c r="A3" s="1" t="s">
        <v>105</v>
      </c>
      <c r="B3" s="46" t="s">
        <v>279</v>
      </c>
      <c r="C3" s="1">
        <f>VLOOKUP(B3,$O$4:$Y$11,3,FALSE)</f>
        <v>1</v>
      </c>
      <c r="D3" s="1">
        <f>VLOOKUP(B3,$O$4:$Y$11,4,FALSE)</f>
        <v>4</v>
      </c>
      <c r="E3" s="1">
        <f>VLOOKUP(B3,$O$4:$Y$11,5,FALSE)</f>
        <v>25</v>
      </c>
      <c r="F3" s="1">
        <f>VLOOKUP(B3,$O$4:$Y$11,6,FALSE)</f>
        <v>7</v>
      </c>
      <c r="G3" s="1">
        <f>VLOOKUP(B3,$O$4:$Y$11,7,FALSE)</f>
        <v>1.8</v>
      </c>
      <c r="H3" s="1">
        <f>VLOOKUP(B3,$O$4:$Y$11,9,FALSE)</f>
        <v>0</v>
      </c>
      <c r="I3" s="1">
        <f>VLOOKUP(B3,$O$4:$Y$11,10,FALSE)</f>
        <v>0</v>
      </c>
      <c r="J3" s="1">
        <f>VLOOKUP(B3,$O$4:$Y$11,11,FALSE)</f>
        <v>39.700000000000003</v>
      </c>
      <c r="K3" s="1" t="e">
        <f>VLOOKUP(B3,$AA$4:$AN$56,3,FALSE)</f>
        <v>#N/A</v>
      </c>
      <c r="L3" s="1" t="e">
        <f>VLOOKUP(B3,$AA$4:$AN$56,4,FALSE)</f>
        <v>#N/A</v>
      </c>
      <c r="M3" s="1" t="e">
        <f>VLOOKUP(B3,$AA$4:$AN$56,6,FALSE)</f>
        <v>#N/A</v>
      </c>
      <c r="O3" s="47" t="s">
        <v>2</v>
      </c>
      <c r="P3" s="47" t="s">
        <v>374</v>
      </c>
      <c r="Q3" s="47" t="s">
        <v>3</v>
      </c>
      <c r="R3" s="47" t="s">
        <v>4</v>
      </c>
      <c r="S3" s="47" t="s">
        <v>5</v>
      </c>
      <c r="T3" s="47" t="s">
        <v>6</v>
      </c>
      <c r="U3" s="47" t="s">
        <v>7</v>
      </c>
      <c r="V3" s="47" t="s">
        <v>375</v>
      </c>
      <c r="W3" s="47" t="s">
        <v>0</v>
      </c>
      <c r="X3" s="47" t="s">
        <v>8</v>
      </c>
      <c r="Y3" s="47" t="s">
        <v>376</v>
      </c>
      <c r="AA3" s="47" t="s">
        <v>2</v>
      </c>
      <c r="AB3" s="47" t="s">
        <v>374</v>
      </c>
      <c r="AC3" s="47" t="s">
        <v>4</v>
      </c>
      <c r="AD3" s="47" t="s">
        <v>6</v>
      </c>
      <c r="AE3" s="47" t="s">
        <v>28</v>
      </c>
      <c r="AF3" s="47" t="s">
        <v>0</v>
      </c>
      <c r="AG3" s="47" t="s">
        <v>379</v>
      </c>
      <c r="AH3" s="47" t="s">
        <v>6</v>
      </c>
      <c r="AI3" s="47" t="s">
        <v>28</v>
      </c>
      <c r="AJ3" s="47" t="s">
        <v>0</v>
      </c>
      <c r="AK3" s="47" t="s">
        <v>380</v>
      </c>
      <c r="AL3" s="47" t="s">
        <v>6</v>
      </c>
      <c r="AM3" s="47" t="s">
        <v>28</v>
      </c>
      <c r="AN3" s="47" t="s">
        <v>0</v>
      </c>
      <c r="AP3" s="47" t="s">
        <v>2</v>
      </c>
      <c r="AQ3" s="47" t="s">
        <v>374</v>
      </c>
      <c r="AR3" s="47" t="s">
        <v>36</v>
      </c>
      <c r="AS3" s="47" t="s">
        <v>37</v>
      </c>
      <c r="AT3" s="47" t="s">
        <v>38</v>
      </c>
      <c r="AU3" s="47" t="s">
        <v>385</v>
      </c>
      <c r="AV3" s="47" t="s">
        <v>386</v>
      </c>
      <c r="AW3" s="47" t="s">
        <v>8</v>
      </c>
      <c r="AX3" s="47" t="s">
        <v>6</v>
      </c>
      <c r="AY3" s="47" t="s">
        <v>28</v>
      </c>
      <c r="AZ3" s="47" t="s">
        <v>0</v>
      </c>
      <c r="BA3" s="47" t="s">
        <v>387</v>
      </c>
      <c r="BB3" s="47" t="s">
        <v>15</v>
      </c>
      <c r="BC3" s="47" t="s">
        <v>6</v>
      </c>
      <c r="BD3" s="47" t="s">
        <v>0</v>
      </c>
      <c r="BE3" s="47" t="s">
        <v>39</v>
      </c>
      <c r="BG3" s="47" t="s">
        <v>2</v>
      </c>
      <c r="BH3" s="47" t="s">
        <v>374</v>
      </c>
      <c r="BI3" s="47" t="s">
        <v>41</v>
      </c>
      <c r="BJ3" s="47" t="s">
        <v>42</v>
      </c>
      <c r="BK3" s="47" t="s">
        <v>390</v>
      </c>
      <c r="BL3" s="47" t="s">
        <v>43</v>
      </c>
      <c r="BM3" s="47" t="s">
        <v>44</v>
      </c>
      <c r="BN3" s="47" t="s">
        <v>391</v>
      </c>
      <c r="BO3" s="47" t="s">
        <v>392</v>
      </c>
      <c r="BP3" s="47" t="s">
        <v>45</v>
      </c>
      <c r="BQ3" s="47" t="s">
        <v>6</v>
      </c>
      <c r="BR3" s="47" t="s">
        <v>28</v>
      </c>
    </row>
    <row r="4" spans="1:70" ht="30">
      <c r="A4" s="1" t="s">
        <v>105</v>
      </c>
      <c r="B4" s="46" t="s">
        <v>280</v>
      </c>
      <c r="C4" s="1" t="e">
        <f>VLOOKUP(B4,$O$4:$Y$11,3,FALSE)</f>
        <v>#N/A</v>
      </c>
      <c r="D4" s="1" t="e">
        <f>VLOOKUP(B4,$O$4:$Y$11,4,FALSE)</f>
        <v>#N/A</v>
      </c>
      <c r="E4" s="1" t="e">
        <f>VLOOKUP(B4,$O$4:$Y$11,5,FALSE)</f>
        <v>#N/A</v>
      </c>
      <c r="F4" s="1" t="e">
        <f>VLOOKUP(B4,$O$4:$Y$11,6,FALSE)</f>
        <v>#N/A</v>
      </c>
      <c r="G4" s="1" t="e">
        <f>VLOOKUP(B4,$O$4:$Y$11,7,FALSE)</f>
        <v>#N/A</v>
      </c>
      <c r="H4" s="1" t="e">
        <f>VLOOKUP(B4,$O$4:$Y$11,9,FALSE)</f>
        <v>#N/A</v>
      </c>
      <c r="I4" s="1" t="e">
        <f>VLOOKUP(B4,$O$4:$Y$11,10,FALSE)</f>
        <v>#N/A</v>
      </c>
      <c r="J4" s="1" t="e">
        <f>VLOOKUP(B4,$O$4:$Y$11,11,FALSE)</f>
        <v>#N/A</v>
      </c>
      <c r="K4" s="1" t="e">
        <f t="shared" ref="K4:K7" si="0">VLOOKUP(B4,$AA$4:$AN$56,3,FALSE)</f>
        <v>#N/A</v>
      </c>
      <c r="L4" s="1" t="e">
        <f t="shared" ref="L4:L7" si="1">VLOOKUP(B4,$AA$4:$AN$56,4,FALSE)</f>
        <v>#N/A</v>
      </c>
      <c r="M4" s="1" t="e">
        <f t="shared" ref="M4:M7" si="2">VLOOKUP(B4,$AA$4:$AN$56,6,FALSE)</f>
        <v>#N/A</v>
      </c>
      <c r="O4" s="47" t="s">
        <v>282</v>
      </c>
      <c r="P4" s="10" t="s">
        <v>377</v>
      </c>
      <c r="Q4" s="10">
        <v>9</v>
      </c>
      <c r="R4" s="10">
        <v>17</v>
      </c>
      <c r="S4" s="10">
        <v>52.9</v>
      </c>
      <c r="T4" s="10">
        <v>169</v>
      </c>
      <c r="U4" s="10">
        <v>9.9</v>
      </c>
      <c r="V4" s="10">
        <v>9.6</v>
      </c>
      <c r="W4" s="10">
        <v>2</v>
      </c>
      <c r="X4" s="10">
        <v>1</v>
      </c>
      <c r="Y4" s="10">
        <v>163.5</v>
      </c>
      <c r="AA4" s="47" t="s">
        <v>286</v>
      </c>
      <c r="AB4" s="10" t="s">
        <v>377</v>
      </c>
      <c r="AC4" s="10">
        <v>12</v>
      </c>
      <c r="AD4" s="10">
        <v>122</v>
      </c>
      <c r="AE4" s="10">
        <v>10.199999999999999</v>
      </c>
      <c r="AF4" s="10">
        <v>2</v>
      </c>
      <c r="AG4" s="10">
        <v>1</v>
      </c>
      <c r="AH4" s="10">
        <v>3</v>
      </c>
      <c r="AI4" s="10">
        <v>3</v>
      </c>
      <c r="AJ4" s="10">
        <v>0</v>
      </c>
      <c r="AK4" s="10">
        <v>13</v>
      </c>
      <c r="AL4" s="10">
        <v>125</v>
      </c>
      <c r="AM4" s="10">
        <v>9.6</v>
      </c>
      <c r="AN4" s="10">
        <v>2</v>
      </c>
      <c r="AP4" s="47" t="s">
        <v>306</v>
      </c>
      <c r="AQ4" s="10" t="s">
        <v>377</v>
      </c>
      <c r="AR4" s="10">
        <v>4</v>
      </c>
      <c r="AS4" s="10">
        <v>4</v>
      </c>
      <c r="AT4" s="10">
        <v>8</v>
      </c>
      <c r="AU4" s="10">
        <v>2</v>
      </c>
      <c r="AV4" s="10">
        <v>2</v>
      </c>
      <c r="AW4" s="10"/>
      <c r="AX4" s="10"/>
      <c r="AY4" s="10"/>
      <c r="AZ4" s="10"/>
      <c r="BA4" s="10"/>
      <c r="BB4" s="10"/>
      <c r="BC4" s="10"/>
      <c r="BD4" s="10"/>
      <c r="BE4" s="10"/>
      <c r="BG4" s="47" t="s">
        <v>350</v>
      </c>
      <c r="BH4" s="10" t="s">
        <v>377</v>
      </c>
      <c r="BI4" s="10">
        <v>5</v>
      </c>
      <c r="BJ4" s="10">
        <v>5</v>
      </c>
      <c r="BK4" s="10">
        <v>100</v>
      </c>
      <c r="BL4" s="10">
        <v>0</v>
      </c>
      <c r="BM4" s="10">
        <v>0</v>
      </c>
      <c r="BN4" s="10"/>
      <c r="BO4" s="10">
        <v>5</v>
      </c>
      <c r="BP4" s="10"/>
      <c r="BQ4" s="10"/>
      <c r="BR4" s="10"/>
    </row>
    <row r="5" spans="1:70" ht="45">
      <c r="A5" s="1" t="s">
        <v>105</v>
      </c>
      <c r="B5" s="46" t="s">
        <v>281</v>
      </c>
      <c r="C5" s="1" t="e">
        <f>VLOOKUP(B5,$O$4:$Y$11,3,FALSE)</f>
        <v>#N/A</v>
      </c>
      <c r="D5" s="1" t="e">
        <f>VLOOKUP(B5,$O$4:$Y$11,4,FALSE)</f>
        <v>#N/A</v>
      </c>
      <c r="E5" s="1" t="e">
        <f>VLOOKUP(B5,$O$4:$Y$11,5,FALSE)</f>
        <v>#N/A</v>
      </c>
      <c r="F5" s="1" t="e">
        <f>VLOOKUP(B5,$O$4:$Y$11,6,FALSE)</f>
        <v>#N/A</v>
      </c>
      <c r="G5" s="1" t="e">
        <f>VLOOKUP(B5,$O$4:$Y$11,7,FALSE)</f>
        <v>#N/A</v>
      </c>
      <c r="H5" s="1" t="e">
        <f>VLOOKUP(B5,$O$4:$Y$11,9,FALSE)</f>
        <v>#N/A</v>
      </c>
      <c r="I5" s="1" t="e">
        <f>VLOOKUP(B5,$O$4:$Y$11,10,FALSE)</f>
        <v>#N/A</v>
      </c>
      <c r="J5" s="1" t="e">
        <f>VLOOKUP(B5,$O$4:$Y$11,11,FALSE)</f>
        <v>#N/A</v>
      </c>
      <c r="K5" s="1" t="e">
        <f t="shared" si="0"/>
        <v>#N/A</v>
      </c>
      <c r="L5" s="1" t="e">
        <f t="shared" si="1"/>
        <v>#N/A</v>
      </c>
      <c r="M5" s="1" t="e">
        <f t="shared" si="2"/>
        <v>#N/A</v>
      </c>
      <c r="O5" s="47" t="s">
        <v>279</v>
      </c>
      <c r="P5" s="10" t="s">
        <v>377</v>
      </c>
      <c r="Q5" s="10">
        <v>1</v>
      </c>
      <c r="R5" s="10">
        <v>4</v>
      </c>
      <c r="S5" s="10">
        <v>25</v>
      </c>
      <c r="T5" s="10">
        <v>7</v>
      </c>
      <c r="U5" s="10">
        <v>1.8</v>
      </c>
      <c r="V5" s="10">
        <v>1.8</v>
      </c>
      <c r="W5" s="10">
        <v>0</v>
      </c>
      <c r="X5" s="10">
        <v>0</v>
      </c>
      <c r="Y5" s="10">
        <v>39.700000000000003</v>
      </c>
      <c r="AA5" s="47" t="s">
        <v>287</v>
      </c>
      <c r="AB5" s="10" t="s">
        <v>377</v>
      </c>
      <c r="AC5" s="10">
        <v>9</v>
      </c>
      <c r="AD5" s="10">
        <v>101</v>
      </c>
      <c r="AE5" s="10">
        <v>11.2</v>
      </c>
      <c r="AF5" s="10">
        <v>1</v>
      </c>
      <c r="AG5" s="10">
        <v>1</v>
      </c>
      <c r="AH5" s="10">
        <v>8</v>
      </c>
      <c r="AI5" s="10">
        <v>8</v>
      </c>
      <c r="AJ5" s="10">
        <v>1</v>
      </c>
      <c r="AK5" s="10">
        <v>10</v>
      </c>
      <c r="AL5" s="10">
        <v>109</v>
      </c>
      <c r="AM5" s="10">
        <v>10.9</v>
      </c>
      <c r="AN5" s="10">
        <v>2</v>
      </c>
      <c r="AP5" s="47" t="s">
        <v>318</v>
      </c>
      <c r="AQ5" s="10" t="s">
        <v>377</v>
      </c>
      <c r="AR5" s="10">
        <v>4</v>
      </c>
      <c r="AS5" s="10">
        <v>4</v>
      </c>
      <c r="AT5" s="10">
        <v>8</v>
      </c>
      <c r="AU5" s="10">
        <v>0</v>
      </c>
      <c r="AV5" s="10">
        <v>0</v>
      </c>
      <c r="AW5" s="10"/>
      <c r="AX5" s="10"/>
      <c r="AY5" s="10"/>
      <c r="AZ5" s="10"/>
      <c r="BA5" s="10">
        <v>2</v>
      </c>
      <c r="BB5" s="10"/>
      <c r="BC5" s="10"/>
      <c r="BD5" s="10"/>
      <c r="BE5" s="10"/>
      <c r="BG5" s="47" t="s">
        <v>352</v>
      </c>
      <c r="BH5" s="10" t="s">
        <v>377</v>
      </c>
      <c r="BI5" s="10"/>
      <c r="BJ5" s="10"/>
      <c r="BK5" s="10"/>
      <c r="BL5" s="10"/>
      <c r="BM5" s="10"/>
      <c r="BN5" s="10"/>
      <c r="BO5" s="10"/>
      <c r="BP5" s="10">
        <v>6</v>
      </c>
      <c r="BQ5" s="10">
        <v>309</v>
      </c>
      <c r="BR5" s="10">
        <v>51.5</v>
      </c>
    </row>
    <row r="6" spans="1:70" ht="30">
      <c r="A6" s="1" t="s">
        <v>105</v>
      </c>
      <c r="B6" s="46" t="s">
        <v>282</v>
      </c>
      <c r="C6" s="1">
        <f>VLOOKUP(B6,$O$4:$Y$11,3,FALSE)</f>
        <v>9</v>
      </c>
      <c r="D6" s="1">
        <f>VLOOKUP(B6,$O$4:$Y$11,4,FALSE)</f>
        <v>17</v>
      </c>
      <c r="E6" s="1">
        <f>VLOOKUP(B6,$O$4:$Y$11,5,FALSE)</f>
        <v>52.9</v>
      </c>
      <c r="F6" s="1">
        <f>VLOOKUP(B6,$O$4:$Y$11,6,FALSE)</f>
        <v>169</v>
      </c>
      <c r="G6" s="1">
        <f>VLOOKUP(B6,$O$4:$Y$11,7,FALSE)</f>
        <v>9.9</v>
      </c>
      <c r="H6" s="1">
        <f>VLOOKUP(B6,$O$4:$Y$11,9,FALSE)</f>
        <v>2</v>
      </c>
      <c r="I6" s="1">
        <f>VLOOKUP(B6,$O$4:$Y$11,10,FALSE)</f>
        <v>1</v>
      </c>
      <c r="J6" s="1">
        <f>VLOOKUP(B6,$O$4:$Y$11,11,FALSE)</f>
        <v>163.5</v>
      </c>
      <c r="K6" s="1">
        <f t="shared" si="0"/>
        <v>1</v>
      </c>
      <c r="L6" s="1">
        <f t="shared" si="1"/>
        <v>0</v>
      </c>
      <c r="M6" s="1">
        <f t="shared" si="2"/>
        <v>0</v>
      </c>
      <c r="O6" s="46"/>
      <c r="P6" s="1"/>
      <c r="Q6" s="1"/>
      <c r="R6" s="1"/>
      <c r="S6" s="1"/>
      <c r="T6" s="1"/>
      <c r="U6" s="1"/>
      <c r="V6" s="1"/>
      <c r="W6" s="1"/>
      <c r="X6" s="1"/>
      <c r="Y6" s="1"/>
      <c r="AA6" s="47" t="s">
        <v>289</v>
      </c>
      <c r="AB6" s="10" t="s">
        <v>377</v>
      </c>
      <c r="AC6" s="10">
        <v>2</v>
      </c>
      <c r="AD6" s="10">
        <v>5</v>
      </c>
      <c r="AE6" s="10">
        <v>2.5</v>
      </c>
      <c r="AF6" s="10">
        <v>0</v>
      </c>
      <c r="AG6" s="10"/>
      <c r="AH6" s="10"/>
      <c r="AI6" s="10"/>
      <c r="AJ6" s="10"/>
      <c r="AK6" s="10">
        <v>2</v>
      </c>
      <c r="AL6" s="10">
        <v>5</v>
      </c>
      <c r="AM6" s="10">
        <v>2.5</v>
      </c>
      <c r="AN6" s="10">
        <v>0</v>
      </c>
      <c r="AP6" s="47" t="s">
        <v>320</v>
      </c>
      <c r="AQ6" s="10" t="s">
        <v>377</v>
      </c>
      <c r="AR6" s="10">
        <v>4</v>
      </c>
      <c r="AS6" s="10">
        <v>4</v>
      </c>
      <c r="AT6" s="10">
        <v>8</v>
      </c>
      <c r="AU6" s="10">
        <v>1</v>
      </c>
      <c r="AV6" s="10">
        <v>0</v>
      </c>
      <c r="AW6" s="10"/>
      <c r="AX6" s="10"/>
      <c r="AY6" s="10"/>
      <c r="AZ6" s="10"/>
      <c r="BA6" s="10"/>
      <c r="BB6" s="10"/>
      <c r="BC6" s="10"/>
      <c r="BD6" s="10"/>
      <c r="BE6" s="10"/>
      <c r="BG6" s="46"/>
      <c r="BH6" s="1"/>
      <c r="BI6" s="10"/>
      <c r="BJ6" s="10"/>
      <c r="BK6" s="10"/>
      <c r="BL6" s="10"/>
      <c r="BM6" s="10"/>
      <c r="BN6" s="10"/>
      <c r="BO6" s="10"/>
      <c r="BP6" s="1"/>
      <c r="BQ6" s="1"/>
      <c r="BR6" s="1"/>
    </row>
    <row r="7" spans="1:70" ht="30">
      <c r="A7" s="1" t="s">
        <v>105</v>
      </c>
      <c r="B7" s="46" t="s">
        <v>283</v>
      </c>
      <c r="C7" s="1" t="e">
        <f>VLOOKUP(B7,$O$4:$Y$11,3,FALSE)</f>
        <v>#N/A</v>
      </c>
      <c r="D7" s="1" t="e">
        <f>VLOOKUP(B7,$O$4:$Y$11,4,FALSE)</f>
        <v>#N/A</v>
      </c>
      <c r="E7" s="1" t="e">
        <f>VLOOKUP(B7,$O$4:$Y$11,5,FALSE)</f>
        <v>#N/A</v>
      </c>
      <c r="F7" s="1" t="e">
        <f>VLOOKUP(B7,$O$4:$Y$11,6,FALSE)</f>
        <v>#N/A</v>
      </c>
      <c r="G7" s="1" t="e">
        <f>VLOOKUP(B7,$O$4:$Y$11,7,FALSE)</f>
        <v>#N/A</v>
      </c>
      <c r="H7" s="1" t="e">
        <f>VLOOKUP(B7,$O$4:$Y$11,9,FALSE)</f>
        <v>#N/A</v>
      </c>
      <c r="I7" s="1" t="e">
        <f>VLOOKUP(B7,$O$4:$Y$11,10,FALSE)</f>
        <v>#N/A</v>
      </c>
      <c r="J7" s="1" t="e">
        <f>VLOOKUP(B7,$O$4:$Y$11,11,FALSE)</f>
        <v>#N/A</v>
      </c>
      <c r="K7" s="1" t="e">
        <f t="shared" si="0"/>
        <v>#N/A</v>
      </c>
      <c r="L7" s="1" t="e">
        <f t="shared" si="1"/>
        <v>#N/A</v>
      </c>
      <c r="M7" s="1" t="e">
        <f t="shared" si="2"/>
        <v>#N/A</v>
      </c>
      <c r="AA7" s="47" t="s">
        <v>292</v>
      </c>
      <c r="AB7" s="10" t="s">
        <v>377</v>
      </c>
      <c r="AC7" s="10">
        <v>1</v>
      </c>
      <c r="AD7" s="10">
        <v>18</v>
      </c>
      <c r="AE7" s="10">
        <v>18</v>
      </c>
      <c r="AF7" s="10">
        <v>0</v>
      </c>
      <c r="AG7" s="10">
        <v>2</v>
      </c>
      <c r="AH7" s="10">
        <v>14</v>
      </c>
      <c r="AI7" s="10">
        <v>7</v>
      </c>
      <c r="AJ7" s="10">
        <v>0</v>
      </c>
      <c r="AK7" s="10">
        <v>3</v>
      </c>
      <c r="AL7" s="10">
        <v>32</v>
      </c>
      <c r="AM7" s="10">
        <v>10.7</v>
      </c>
      <c r="AN7" s="10">
        <v>0</v>
      </c>
      <c r="AP7" s="47" t="s">
        <v>319</v>
      </c>
      <c r="AQ7" s="10" t="s">
        <v>377</v>
      </c>
      <c r="AR7" s="10">
        <v>3</v>
      </c>
      <c r="AS7" s="10">
        <v>4</v>
      </c>
      <c r="AT7" s="10">
        <v>7</v>
      </c>
      <c r="AU7" s="10">
        <v>2</v>
      </c>
      <c r="AV7" s="10">
        <v>1</v>
      </c>
      <c r="AW7" s="10"/>
      <c r="AX7" s="10"/>
      <c r="AY7" s="10"/>
      <c r="AZ7" s="10"/>
      <c r="BA7" s="10"/>
      <c r="BB7" s="10"/>
      <c r="BC7" s="10"/>
      <c r="BD7" s="10"/>
      <c r="BE7" s="10">
        <v>1</v>
      </c>
    </row>
    <row r="8" spans="1:70" ht="30">
      <c r="A8" s="1"/>
      <c r="B8" s="46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AA8" s="47" t="s">
        <v>282</v>
      </c>
      <c r="AB8" s="10" t="s">
        <v>377</v>
      </c>
      <c r="AC8" s="10">
        <v>1</v>
      </c>
      <c r="AD8" s="10">
        <v>0</v>
      </c>
      <c r="AE8" s="10">
        <v>0</v>
      </c>
      <c r="AF8" s="10">
        <v>0</v>
      </c>
      <c r="AG8" s="10"/>
      <c r="AH8" s="10"/>
      <c r="AI8" s="10"/>
      <c r="AJ8" s="10"/>
      <c r="AK8" s="10">
        <v>1</v>
      </c>
      <c r="AL8" s="10">
        <v>0</v>
      </c>
      <c r="AM8" s="10">
        <v>0</v>
      </c>
      <c r="AN8" s="10">
        <v>0</v>
      </c>
      <c r="AP8" s="47" t="s">
        <v>388</v>
      </c>
      <c r="AQ8" s="10" t="s">
        <v>377</v>
      </c>
      <c r="AR8" s="10">
        <v>4</v>
      </c>
      <c r="AS8" s="10">
        <v>3</v>
      </c>
      <c r="AT8" s="10">
        <v>7</v>
      </c>
      <c r="AU8" s="10">
        <v>0</v>
      </c>
      <c r="AV8" s="10">
        <v>0</v>
      </c>
      <c r="AW8" s="10"/>
      <c r="AX8" s="10"/>
      <c r="AY8" s="10"/>
      <c r="AZ8" s="10"/>
      <c r="BA8" s="10"/>
      <c r="BB8" s="10"/>
      <c r="BC8" s="10"/>
      <c r="BD8" s="10"/>
      <c r="BE8" s="10"/>
    </row>
    <row r="9" spans="1:70" ht="30">
      <c r="A9" s="1"/>
      <c r="B9" s="46"/>
      <c r="P9" s="46"/>
      <c r="Q9" s="1"/>
      <c r="R9" s="1"/>
      <c r="S9" s="1"/>
      <c r="T9" s="1"/>
      <c r="U9" s="1"/>
      <c r="V9" s="1"/>
      <c r="W9" s="1"/>
      <c r="X9" s="1"/>
      <c r="AA9" s="47" t="s">
        <v>302</v>
      </c>
      <c r="AB9" s="10" t="s">
        <v>377</v>
      </c>
      <c r="AC9" s="10"/>
      <c r="AD9" s="10"/>
      <c r="AE9" s="10"/>
      <c r="AF9" s="10"/>
      <c r="AG9" s="10">
        <v>2</v>
      </c>
      <c r="AH9" s="10">
        <v>34</v>
      </c>
      <c r="AI9" s="10">
        <v>17</v>
      </c>
      <c r="AJ9" s="10">
        <v>0</v>
      </c>
      <c r="AK9" s="10">
        <v>2</v>
      </c>
      <c r="AL9" s="10">
        <v>34</v>
      </c>
      <c r="AM9" s="10">
        <v>17</v>
      </c>
      <c r="AN9" s="10">
        <v>0</v>
      </c>
      <c r="AP9" s="47" t="s">
        <v>347</v>
      </c>
      <c r="AQ9" s="10" t="s">
        <v>377</v>
      </c>
      <c r="AR9" s="10">
        <v>3</v>
      </c>
      <c r="AS9" s="10">
        <v>4</v>
      </c>
      <c r="AT9" s="10">
        <v>7</v>
      </c>
      <c r="AU9" s="10">
        <v>0</v>
      </c>
      <c r="AV9" s="10">
        <v>0</v>
      </c>
      <c r="AW9" s="10"/>
      <c r="AX9" s="10"/>
      <c r="AY9" s="10"/>
      <c r="AZ9" s="10"/>
      <c r="BA9" s="10"/>
      <c r="BB9" s="10"/>
      <c r="BC9" s="10"/>
      <c r="BD9" s="10"/>
      <c r="BE9" s="10"/>
    </row>
    <row r="10" spans="1:70" ht="63">
      <c r="A10" s="17" t="s">
        <v>26</v>
      </c>
      <c r="B10" s="46"/>
      <c r="O10" s="12"/>
      <c r="P10" s="46"/>
      <c r="Q10" s="1"/>
      <c r="R10" s="1"/>
      <c r="S10" s="1"/>
      <c r="T10" s="1"/>
      <c r="U10" s="1"/>
      <c r="V10" s="1"/>
      <c r="W10" s="1"/>
      <c r="X10" s="1"/>
      <c r="AA10" s="47" t="s">
        <v>381</v>
      </c>
      <c r="AB10" s="10" t="s">
        <v>377</v>
      </c>
      <c r="AC10" s="10"/>
      <c r="AD10" s="10"/>
      <c r="AE10" s="10"/>
      <c r="AF10" s="10"/>
      <c r="AG10" s="10">
        <v>2</v>
      </c>
      <c r="AH10" s="10">
        <v>23</v>
      </c>
      <c r="AI10" s="10">
        <v>11.5</v>
      </c>
      <c r="AJ10" s="10">
        <v>0</v>
      </c>
      <c r="AK10" s="10">
        <v>2</v>
      </c>
      <c r="AL10" s="10">
        <v>23</v>
      </c>
      <c r="AM10" s="10">
        <v>11.5</v>
      </c>
      <c r="AN10" s="10">
        <v>0</v>
      </c>
      <c r="AP10" s="47" t="s">
        <v>330</v>
      </c>
      <c r="AQ10" s="10" t="s">
        <v>377</v>
      </c>
      <c r="AR10" s="10">
        <v>4</v>
      </c>
      <c r="AS10" s="10">
        <v>2</v>
      </c>
      <c r="AT10" s="10">
        <v>6</v>
      </c>
      <c r="AU10" s="10">
        <v>0</v>
      </c>
      <c r="AV10" s="10">
        <v>0</v>
      </c>
      <c r="AW10" s="10">
        <v>1</v>
      </c>
      <c r="AX10" s="10">
        <v>0</v>
      </c>
      <c r="AY10" s="10">
        <v>0</v>
      </c>
      <c r="AZ10" s="10">
        <v>0</v>
      </c>
      <c r="BA10" s="10">
        <v>1</v>
      </c>
      <c r="BB10" s="10"/>
      <c r="BC10" s="10"/>
      <c r="BD10" s="10"/>
      <c r="BE10" s="10">
        <v>1</v>
      </c>
    </row>
    <row r="11" spans="1:70" ht="30">
      <c r="A11" s="10" t="s">
        <v>1</v>
      </c>
      <c r="B11" s="46" t="s">
        <v>2</v>
      </c>
      <c r="C11" t="s">
        <v>29</v>
      </c>
      <c r="D11" t="s">
        <v>6</v>
      </c>
      <c r="E11" t="s">
        <v>28</v>
      </c>
      <c r="F11" t="s">
        <v>0</v>
      </c>
      <c r="G11" t="s">
        <v>30</v>
      </c>
      <c r="H11" t="s">
        <v>32</v>
      </c>
      <c r="I11" t="s">
        <v>31</v>
      </c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7" t="s">
        <v>293</v>
      </c>
      <c r="AB11" s="10" t="s">
        <v>377</v>
      </c>
      <c r="AC11" s="10"/>
      <c r="AD11" s="10"/>
      <c r="AE11" s="10"/>
      <c r="AF11" s="10"/>
      <c r="AG11" s="10">
        <v>1</v>
      </c>
      <c r="AH11" s="10">
        <v>70</v>
      </c>
      <c r="AI11" s="10">
        <v>70</v>
      </c>
      <c r="AJ11" s="10">
        <v>1</v>
      </c>
      <c r="AK11" s="10">
        <v>1</v>
      </c>
      <c r="AL11" s="10">
        <v>70</v>
      </c>
      <c r="AM11" s="10">
        <v>70</v>
      </c>
      <c r="AN11" s="10">
        <v>1</v>
      </c>
      <c r="AP11" s="47" t="s">
        <v>322</v>
      </c>
      <c r="AQ11" s="10" t="s">
        <v>377</v>
      </c>
      <c r="AR11" s="10">
        <v>2</v>
      </c>
      <c r="AS11" s="10">
        <v>3</v>
      </c>
      <c r="AT11" s="10">
        <v>5</v>
      </c>
      <c r="AU11" s="10">
        <v>2</v>
      </c>
      <c r="AV11" s="10">
        <v>1</v>
      </c>
      <c r="AW11" s="10"/>
      <c r="AX11" s="10"/>
      <c r="AY11" s="10"/>
      <c r="AZ11" s="10"/>
      <c r="BA11" s="10"/>
      <c r="BB11" s="10"/>
      <c r="BC11" s="10"/>
      <c r="BD11" s="10"/>
      <c r="BE11" s="10"/>
    </row>
    <row r="12" spans="1:70" ht="30">
      <c r="A12" s="1" t="s">
        <v>90</v>
      </c>
      <c r="B12" s="46" t="s">
        <v>284</v>
      </c>
      <c r="C12" t="e">
        <f t="shared" ref="C12:C17" si="3">VLOOKUP(B12,$AA$4:$AN$36,3,FALSE)</f>
        <v>#N/A</v>
      </c>
      <c r="D12" t="e">
        <f t="shared" ref="D12:D17" si="4">VLOOKUP(B12,$AA$4:$AN$36,4,FALSE)</f>
        <v>#N/A</v>
      </c>
      <c r="E12" t="e">
        <f t="shared" ref="E12:E17" si="5">VLOOKUP(B12,$AA$4:$AN$36,5,FALSE)</f>
        <v>#N/A</v>
      </c>
      <c r="F12" t="e">
        <f t="shared" ref="F12:F17" si="6">VLOOKUP(B12,$AA$4:$AN$36,6,FALSE)</f>
        <v>#N/A</v>
      </c>
      <c r="G12" t="e">
        <f t="shared" ref="G12:G17" si="7">VLOOKUP(B12,$AA$4:$AN$36,7,FALSE)</f>
        <v>#N/A</v>
      </c>
      <c r="H12" t="e">
        <f t="shared" ref="H12:H17" si="8">VLOOKUP(B12,$AA$4:$AN$36,8,FALSE)</f>
        <v>#N/A</v>
      </c>
      <c r="I12" t="e">
        <f t="shared" ref="I12:I17" si="9">VLOOKUP(B12,$AA$4:$AN$36,10,FALSE)</f>
        <v>#N/A</v>
      </c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7" t="s">
        <v>354</v>
      </c>
      <c r="AB12" s="10" t="s">
        <v>377</v>
      </c>
      <c r="AC12" s="10"/>
      <c r="AD12" s="10"/>
      <c r="AE12" s="10"/>
      <c r="AF12" s="10"/>
      <c r="AG12" s="10">
        <v>1</v>
      </c>
      <c r="AH12" s="10">
        <v>24</v>
      </c>
      <c r="AI12" s="10">
        <v>24</v>
      </c>
      <c r="AJ12" s="10">
        <v>0</v>
      </c>
      <c r="AK12" s="10">
        <v>1</v>
      </c>
      <c r="AL12" s="10">
        <v>24</v>
      </c>
      <c r="AM12" s="10">
        <v>24</v>
      </c>
      <c r="AN12" s="10">
        <v>0</v>
      </c>
      <c r="AP12" s="47" t="s">
        <v>324</v>
      </c>
      <c r="AQ12" s="10" t="s">
        <v>377</v>
      </c>
      <c r="AR12" s="10">
        <v>4</v>
      </c>
      <c r="AS12" s="10">
        <v>1</v>
      </c>
      <c r="AT12" s="10">
        <v>5</v>
      </c>
      <c r="AU12" s="10">
        <v>3</v>
      </c>
      <c r="AV12" s="10">
        <v>1</v>
      </c>
      <c r="AW12" s="10"/>
      <c r="AX12" s="10"/>
      <c r="AY12" s="10"/>
      <c r="AZ12" s="10"/>
      <c r="BA12" s="10"/>
      <c r="BB12" s="10"/>
      <c r="BC12" s="10"/>
      <c r="BD12" s="10"/>
      <c r="BE12" s="10"/>
    </row>
    <row r="13" spans="1:70" ht="30">
      <c r="A13" s="1" t="s">
        <v>90</v>
      </c>
      <c r="B13" s="46" t="s">
        <v>285</v>
      </c>
      <c r="C13" t="e">
        <f t="shared" si="3"/>
        <v>#N/A</v>
      </c>
      <c r="D13" t="e">
        <f t="shared" si="4"/>
        <v>#N/A</v>
      </c>
      <c r="E13" t="e">
        <f t="shared" si="5"/>
        <v>#N/A</v>
      </c>
      <c r="F13" t="e">
        <f t="shared" si="6"/>
        <v>#N/A</v>
      </c>
      <c r="G13" t="e">
        <f t="shared" si="7"/>
        <v>#N/A</v>
      </c>
      <c r="H13" t="e">
        <f t="shared" si="8"/>
        <v>#N/A</v>
      </c>
      <c r="I13" t="e">
        <f t="shared" si="9"/>
        <v>#N/A</v>
      </c>
      <c r="O13" s="46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P13" s="47" t="s">
        <v>309</v>
      </c>
      <c r="AQ13" s="10" t="s">
        <v>377</v>
      </c>
      <c r="AR13" s="10">
        <v>4</v>
      </c>
      <c r="AS13" s="10">
        <v>0</v>
      </c>
      <c r="AT13" s="10">
        <v>4</v>
      </c>
      <c r="AU13" s="10">
        <v>0</v>
      </c>
      <c r="AV13" s="10">
        <v>0</v>
      </c>
      <c r="AW13" s="10"/>
      <c r="AX13" s="10"/>
      <c r="AY13" s="10"/>
      <c r="AZ13" s="10"/>
      <c r="BA13" s="10"/>
      <c r="BB13" s="10"/>
      <c r="BC13" s="10"/>
      <c r="BD13" s="10"/>
      <c r="BE13" s="10"/>
    </row>
    <row r="14" spans="1:70" ht="30">
      <c r="A14" s="1" t="s">
        <v>90</v>
      </c>
      <c r="B14" s="46" t="s">
        <v>286</v>
      </c>
      <c r="C14">
        <f t="shared" si="3"/>
        <v>12</v>
      </c>
      <c r="D14">
        <f t="shared" si="4"/>
        <v>122</v>
      </c>
      <c r="E14">
        <f t="shared" si="5"/>
        <v>10.199999999999999</v>
      </c>
      <c r="F14">
        <f t="shared" si="6"/>
        <v>2</v>
      </c>
      <c r="G14">
        <f t="shared" si="7"/>
        <v>1</v>
      </c>
      <c r="H14">
        <f t="shared" si="8"/>
        <v>3</v>
      </c>
      <c r="I14">
        <f t="shared" si="9"/>
        <v>0</v>
      </c>
      <c r="O14" s="46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P14" s="47" t="s">
        <v>314</v>
      </c>
      <c r="AQ14" s="10" t="s">
        <v>377</v>
      </c>
      <c r="AR14" s="10">
        <v>3</v>
      </c>
      <c r="AS14" s="10">
        <v>1</v>
      </c>
      <c r="AT14" s="10">
        <v>4</v>
      </c>
      <c r="AU14" s="10">
        <v>1</v>
      </c>
      <c r="AV14" s="10">
        <v>0</v>
      </c>
      <c r="AW14" s="10"/>
      <c r="AX14" s="10"/>
      <c r="AY14" s="10"/>
      <c r="AZ14" s="10"/>
      <c r="BA14" s="10"/>
      <c r="BB14" s="10"/>
      <c r="BC14" s="10"/>
      <c r="BD14" s="10"/>
      <c r="BE14" s="10"/>
    </row>
    <row r="15" spans="1:70" ht="30">
      <c r="A15" s="1" t="s">
        <v>90</v>
      </c>
      <c r="B15" s="46" t="s">
        <v>287</v>
      </c>
      <c r="C15">
        <f t="shared" si="3"/>
        <v>9</v>
      </c>
      <c r="D15">
        <f t="shared" si="4"/>
        <v>101</v>
      </c>
      <c r="E15">
        <f t="shared" si="5"/>
        <v>11.2</v>
      </c>
      <c r="F15">
        <f t="shared" si="6"/>
        <v>1</v>
      </c>
      <c r="G15">
        <f t="shared" si="7"/>
        <v>1</v>
      </c>
      <c r="H15">
        <f t="shared" si="8"/>
        <v>8</v>
      </c>
      <c r="I15">
        <f t="shared" si="9"/>
        <v>1</v>
      </c>
      <c r="O15" s="46"/>
      <c r="P15" s="1"/>
      <c r="Q15" s="1"/>
      <c r="R15" s="1"/>
      <c r="S15" s="1"/>
      <c r="T15" s="1"/>
      <c r="U15" s="10"/>
      <c r="V15" s="10"/>
      <c r="W15" s="10"/>
      <c r="X15" s="10"/>
      <c r="Y15" s="1"/>
      <c r="Z15" s="1"/>
      <c r="AA15" s="1"/>
      <c r="AB15" s="1"/>
      <c r="AP15" s="47" t="s">
        <v>342</v>
      </c>
      <c r="AQ15" s="10" t="s">
        <v>377</v>
      </c>
      <c r="AR15" s="10">
        <v>1</v>
      </c>
      <c r="AS15" s="10">
        <v>3</v>
      </c>
      <c r="AT15" s="10">
        <v>4</v>
      </c>
      <c r="AU15" s="10">
        <v>0</v>
      </c>
      <c r="AV15" s="10">
        <v>0</v>
      </c>
      <c r="AW15" s="10"/>
      <c r="AX15" s="10"/>
      <c r="AY15" s="10"/>
      <c r="AZ15" s="10"/>
      <c r="BA15" s="10"/>
      <c r="BB15" s="10"/>
      <c r="BC15" s="10"/>
      <c r="BD15" s="10"/>
      <c r="BE15" s="10"/>
    </row>
    <row r="16" spans="1:70" ht="45">
      <c r="A16" s="1" t="s">
        <v>90</v>
      </c>
      <c r="B16" s="46" t="s">
        <v>288</v>
      </c>
      <c r="C16" t="e">
        <f t="shared" si="3"/>
        <v>#N/A</v>
      </c>
      <c r="D16" t="e">
        <f t="shared" si="4"/>
        <v>#N/A</v>
      </c>
      <c r="E16" t="e">
        <f t="shared" si="5"/>
        <v>#N/A</v>
      </c>
      <c r="F16" t="e">
        <f t="shared" si="6"/>
        <v>#N/A</v>
      </c>
      <c r="G16" t="e">
        <f t="shared" si="7"/>
        <v>#N/A</v>
      </c>
      <c r="H16" t="e">
        <f t="shared" si="8"/>
        <v>#N/A</v>
      </c>
      <c r="I16" t="e">
        <f t="shared" si="9"/>
        <v>#N/A</v>
      </c>
      <c r="O16" s="46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P16" s="47" t="s">
        <v>340</v>
      </c>
      <c r="AQ16" s="10" t="s">
        <v>377</v>
      </c>
      <c r="AR16" s="10">
        <v>3</v>
      </c>
      <c r="AS16" s="10">
        <v>0</v>
      </c>
      <c r="AT16" s="10">
        <v>3</v>
      </c>
      <c r="AU16" s="10">
        <v>0</v>
      </c>
      <c r="AV16" s="10">
        <v>0</v>
      </c>
      <c r="AW16" s="10">
        <v>1</v>
      </c>
      <c r="AX16" s="10">
        <v>0</v>
      </c>
      <c r="AY16" s="10">
        <v>0</v>
      </c>
      <c r="AZ16" s="10">
        <v>0</v>
      </c>
      <c r="BA16" s="10">
        <v>1</v>
      </c>
      <c r="BB16" s="10"/>
      <c r="BC16" s="10"/>
      <c r="BD16" s="10"/>
      <c r="BE16" s="10"/>
    </row>
    <row r="17" spans="1:57" ht="30">
      <c r="A17" s="1" t="s">
        <v>90</v>
      </c>
      <c r="B17" s="46" t="s">
        <v>289</v>
      </c>
      <c r="C17">
        <f t="shared" si="3"/>
        <v>2</v>
      </c>
      <c r="D17">
        <f t="shared" si="4"/>
        <v>5</v>
      </c>
      <c r="E17">
        <f t="shared" si="5"/>
        <v>2.5</v>
      </c>
      <c r="F17">
        <f t="shared" si="6"/>
        <v>0</v>
      </c>
      <c r="G17">
        <f t="shared" si="7"/>
        <v>0</v>
      </c>
      <c r="H17">
        <f t="shared" si="8"/>
        <v>0</v>
      </c>
      <c r="I17">
        <f t="shared" si="9"/>
        <v>0</v>
      </c>
      <c r="O17" s="46"/>
      <c r="P17" s="1"/>
      <c r="Q17" s="1"/>
      <c r="R17" s="1"/>
      <c r="S17" s="1"/>
      <c r="T17" s="1"/>
      <c r="U17" s="10"/>
      <c r="V17" s="10"/>
      <c r="W17" s="10"/>
      <c r="X17" s="10"/>
      <c r="Y17" s="1"/>
      <c r="Z17" s="1"/>
      <c r="AA17" s="1"/>
      <c r="AB17" s="1"/>
      <c r="AP17" s="47" t="s">
        <v>307</v>
      </c>
      <c r="AQ17" s="10" t="s">
        <v>377</v>
      </c>
      <c r="AR17" s="10">
        <v>2</v>
      </c>
      <c r="AS17" s="10">
        <v>1</v>
      </c>
      <c r="AT17" s="10">
        <v>3</v>
      </c>
      <c r="AU17" s="10">
        <v>1</v>
      </c>
      <c r="AV17" s="10">
        <v>1</v>
      </c>
      <c r="AW17" s="10"/>
      <c r="AX17" s="10"/>
      <c r="AY17" s="10"/>
      <c r="AZ17" s="10"/>
      <c r="BA17" s="10"/>
      <c r="BB17" s="10"/>
      <c r="BC17" s="10"/>
      <c r="BD17" s="10"/>
      <c r="BE17" s="10"/>
    </row>
    <row r="18" spans="1:57" ht="30">
      <c r="A18" s="1"/>
      <c r="B18" s="46"/>
      <c r="O18" s="46"/>
      <c r="P18" s="1"/>
      <c r="Q18" s="10"/>
      <c r="R18" s="10"/>
      <c r="S18" s="10"/>
      <c r="T18" s="10"/>
      <c r="U18" s="1"/>
      <c r="V18" s="1"/>
      <c r="W18" s="1"/>
      <c r="X18" s="1"/>
      <c r="Y18" s="1"/>
      <c r="Z18" s="1"/>
      <c r="AA18" s="1"/>
      <c r="AB18" s="1"/>
      <c r="AP18" s="47" t="s">
        <v>312</v>
      </c>
      <c r="AQ18" s="10" t="s">
        <v>377</v>
      </c>
      <c r="AR18" s="10">
        <v>2</v>
      </c>
      <c r="AS18" s="10">
        <v>1</v>
      </c>
      <c r="AT18" s="10">
        <v>3</v>
      </c>
      <c r="AU18" s="10">
        <v>0</v>
      </c>
      <c r="AV18" s="10">
        <v>0</v>
      </c>
      <c r="AW18" s="10"/>
      <c r="AX18" s="10"/>
      <c r="AY18" s="10"/>
      <c r="AZ18" s="10"/>
      <c r="BA18" s="10"/>
      <c r="BB18" s="10"/>
      <c r="BC18" s="10"/>
      <c r="BD18" s="10"/>
      <c r="BE18" s="10"/>
    </row>
    <row r="19" spans="1:57" ht="30">
      <c r="A19" s="1"/>
      <c r="B19" s="46"/>
      <c r="O19" s="46"/>
      <c r="P19" s="1"/>
      <c r="Q19" s="10"/>
      <c r="R19" s="10"/>
      <c r="S19" s="10"/>
      <c r="T19" s="10"/>
      <c r="U19" s="1"/>
      <c r="V19" s="1"/>
      <c r="W19" s="1"/>
      <c r="X19" s="1"/>
      <c r="Y19" s="1"/>
      <c r="Z19" s="1"/>
      <c r="AA19" s="1"/>
      <c r="AB19" s="1"/>
      <c r="AP19" s="47" t="s">
        <v>341</v>
      </c>
      <c r="AQ19" s="10" t="s">
        <v>377</v>
      </c>
      <c r="AR19" s="10">
        <v>1</v>
      </c>
      <c r="AS19" s="10">
        <v>2</v>
      </c>
      <c r="AT19" s="10">
        <v>3</v>
      </c>
      <c r="AU19" s="10">
        <v>0</v>
      </c>
      <c r="AV19" s="10">
        <v>0</v>
      </c>
      <c r="AW19" s="10"/>
      <c r="AX19" s="10"/>
      <c r="AY19" s="10"/>
      <c r="AZ19" s="10"/>
      <c r="BA19" s="10"/>
      <c r="BB19" s="10"/>
      <c r="BC19" s="10"/>
      <c r="BD19" s="10"/>
      <c r="BE19" s="10"/>
    </row>
    <row r="20" spans="1:57" ht="30">
      <c r="A20" s="1"/>
      <c r="B20" s="46"/>
      <c r="O20" s="46"/>
      <c r="P20" s="1"/>
      <c r="Q20" s="10"/>
      <c r="R20" s="10"/>
      <c r="S20" s="10"/>
      <c r="T20" s="10"/>
      <c r="U20" s="1"/>
      <c r="V20" s="1"/>
      <c r="W20" s="1"/>
      <c r="X20" s="1"/>
      <c r="Y20" s="1"/>
      <c r="Z20" s="1"/>
      <c r="AA20" s="1"/>
      <c r="AB20" s="1"/>
      <c r="AP20" s="47" t="s">
        <v>304</v>
      </c>
      <c r="AQ20" s="10" t="s">
        <v>377</v>
      </c>
      <c r="AR20" s="10">
        <v>1</v>
      </c>
      <c r="AS20" s="10">
        <v>1</v>
      </c>
      <c r="AT20" s="10">
        <v>2</v>
      </c>
      <c r="AU20" s="10">
        <v>0</v>
      </c>
      <c r="AV20" s="10">
        <v>0</v>
      </c>
      <c r="AW20" s="10"/>
      <c r="AX20" s="10"/>
      <c r="AY20" s="10"/>
      <c r="AZ20" s="10"/>
      <c r="BA20" s="10"/>
      <c r="BB20" s="10"/>
      <c r="BC20" s="10"/>
      <c r="BD20" s="10"/>
      <c r="BE20" s="10"/>
    </row>
    <row r="21" spans="1:57" ht="30">
      <c r="A21" s="1"/>
      <c r="B21" s="46"/>
      <c r="O21" s="46"/>
      <c r="P21" s="1"/>
      <c r="Q21" s="10"/>
      <c r="R21" s="10"/>
      <c r="S21" s="10"/>
      <c r="T21" s="10"/>
      <c r="U21" s="1"/>
      <c r="V21" s="1"/>
      <c r="W21" s="1"/>
      <c r="X21" s="1"/>
      <c r="Y21" s="1"/>
      <c r="Z21" s="1"/>
      <c r="AA21" s="1"/>
      <c r="AB21" s="1"/>
      <c r="AP21" s="47" t="s">
        <v>334</v>
      </c>
      <c r="AQ21" s="10" t="s">
        <v>377</v>
      </c>
      <c r="AR21" s="10">
        <v>1</v>
      </c>
      <c r="AS21" s="10">
        <v>1</v>
      </c>
      <c r="AT21" s="10">
        <v>2</v>
      </c>
      <c r="AU21" s="10">
        <v>1</v>
      </c>
      <c r="AV21" s="10">
        <v>0</v>
      </c>
      <c r="AW21" s="10"/>
      <c r="AX21" s="10"/>
      <c r="AY21" s="10"/>
      <c r="AZ21" s="10"/>
      <c r="BA21" s="10"/>
      <c r="BB21" s="10"/>
      <c r="BC21" s="10"/>
      <c r="BD21" s="10"/>
      <c r="BE21" s="10"/>
    </row>
    <row r="22" spans="1:57" ht="52.5">
      <c r="A22" s="16" t="s">
        <v>27</v>
      </c>
      <c r="B22" s="46"/>
      <c r="AP22" s="47" t="s">
        <v>303</v>
      </c>
      <c r="AQ22" s="10" t="s">
        <v>377</v>
      </c>
      <c r="AR22" s="10">
        <v>0</v>
      </c>
      <c r="AS22" s="10">
        <v>1</v>
      </c>
      <c r="AT22" s="10">
        <v>1</v>
      </c>
      <c r="AU22" s="10">
        <v>0</v>
      </c>
      <c r="AV22" s="10">
        <v>0</v>
      </c>
      <c r="AW22" s="10"/>
      <c r="AX22" s="10"/>
      <c r="AY22" s="10"/>
      <c r="AZ22" s="10"/>
      <c r="BA22" s="10"/>
      <c r="BB22" s="10"/>
      <c r="BC22" s="10"/>
      <c r="BD22" s="10"/>
      <c r="BE22" s="10"/>
    </row>
    <row r="23" spans="1:57" ht="30">
      <c r="A23" s="1" t="s">
        <v>1</v>
      </c>
      <c r="B23" s="46" t="s">
        <v>2</v>
      </c>
      <c r="C23" t="s">
        <v>30</v>
      </c>
      <c r="D23" t="s">
        <v>6</v>
      </c>
      <c r="E23" t="s">
        <v>28</v>
      </c>
      <c r="F23" t="s">
        <v>0</v>
      </c>
      <c r="AP23" s="47" t="s">
        <v>291</v>
      </c>
      <c r="AQ23" s="10" t="s">
        <v>377</v>
      </c>
      <c r="AR23" s="10">
        <v>0</v>
      </c>
      <c r="AS23" s="10">
        <v>1</v>
      </c>
      <c r="AT23" s="10">
        <v>1</v>
      </c>
      <c r="AU23" s="10">
        <v>0</v>
      </c>
      <c r="AV23" s="10">
        <v>0</v>
      </c>
      <c r="AW23" s="10"/>
      <c r="AX23" s="10"/>
      <c r="AY23" s="10"/>
      <c r="AZ23" s="10"/>
      <c r="BA23" s="10"/>
      <c r="BB23" s="10"/>
      <c r="BC23" s="10"/>
      <c r="BD23" s="10"/>
      <c r="BE23" s="10"/>
    </row>
    <row r="24" spans="1:57" ht="30">
      <c r="A24" s="1" t="s">
        <v>84</v>
      </c>
      <c r="B24" s="46" t="s">
        <v>290</v>
      </c>
      <c r="C24" t="e">
        <f t="shared" ref="C24:C40" si="10">VLOOKUP(B24,$AA$4:$AN$36,7,FALSE)</f>
        <v>#N/A</v>
      </c>
      <c r="D24" t="e">
        <f t="shared" ref="D24:D40" si="11">VLOOKUP(B24,$AA$4:$AN$36,8,FALSE)</f>
        <v>#N/A</v>
      </c>
      <c r="E24" t="e">
        <f t="shared" ref="E24:E40" si="12">VLOOKUP(B24,$AA$4:$AN$36,9,FALSE)</f>
        <v>#N/A</v>
      </c>
      <c r="F24" t="e">
        <f t="shared" ref="F24:F40" si="13">VLOOKUP(B24,$AA$4:$AN$36,10,FALSE)</f>
        <v>#N/A</v>
      </c>
      <c r="AP24" s="47" t="s">
        <v>313</v>
      </c>
      <c r="AQ24" s="10" t="s">
        <v>377</v>
      </c>
      <c r="AR24" s="10">
        <v>0</v>
      </c>
      <c r="AS24" s="10">
        <v>1</v>
      </c>
      <c r="AT24" s="10">
        <v>1</v>
      </c>
      <c r="AU24" s="10">
        <v>0</v>
      </c>
      <c r="AV24" s="10">
        <v>0</v>
      </c>
      <c r="AW24" s="10"/>
      <c r="AX24" s="10"/>
      <c r="AY24" s="10"/>
      <c r="AZ24" s="10"/>
      <c r="BA24" s="10"/>
      <c r="BB24" s="10"/>
      <c r="BC24" s="10"/>
      <c r="BD24" s="10"/>
      <c r="BE24" s="10"/>
    </row>
    <row r="25" spans="1:57" ht="30">
      <c r="A25" s="1" t="s">
        <v>84</v>
      </c>
      <c r="B25" s="46" t="s">
        <v>291</v>
      </c>
      <c r="C25" t="e">
        <f t="shared" si="10"/>
        <v>#N/A</v>
      </c>
      <c r="D25" t="e">
        <f t="shared" si="11"/>
        <v>#N/A</v>
      </c>
      <c r="E25" t="e">
        <f t="shared" si="12"/>
        <v>#N/A</v>
      </c>
      <c r="F25" t="e">
        <f t="shared" si="13"/>
        <v>#N/A</v>
      </c>
      <c r="AP25" s="47" t="s">
        <v>325</v>
      </c>
      <c r="AQ25" s="10" t="s">
        <v>377</v>
      </c>
      <c r="AR25" s="10">
        <v>1</v>
      </c>
      <c r="AS25" s="10">
        <v>0</v>
      </c>
      <c r="AT25" s="10">
        <v>1</v>
      </c>
      <c r="AU25" s="10">
        <v>0</v>
      </c>
      <c r="AV25" s="10">
        <v>0</v>
      </c>
      <c r="AW25" s="10"/>
      <c r="AX25" s="10"/>
      <c r="AY25" s="10"/>
      <c r="AZ25" s="10"/>
      <c r="BA25" s="10"/>
      <c r="BB25" s="10"/>
      <c r="BC25" s="10"/>
      <c r="BD25" s="10"/>
      <c r="BE25" s="10"/>
    </row>
    <row r="26" spans="1:57" ht="30">
      <c r="A26" s="1" t="s">
        <v>84</v>
      </c>
      <c r="B26" s="46" t="s">
        <v>292</v>
      </c>
      <c r="C26">
        <f t="shared" si="10"/>
        <v>2</v>
      </c>
      <c r="D26">
        <f t="shared" si="11"/>
        <v>14</v>
      </c>
      <c r="E26">
        <f t="shared" si="12"/>
        <v>7</v>
      </c>
      <c r="F26">
        <f t="shared" si="13"/>
        <v>0</v>
      </c>
      <c r="AP26" s="47" t="s">
        <v>327</v>
      </c>
      <c r="AQ26" s="10" t="s">
        <v>377</v>
      </c>
      <c r="AR26" s="10">
        <v>0</v>
      </c>
      <c r="AS26" s="10">
        <v>1</v>
      </c>
      <c r="AT26" s="10">
        <v>1</v>
      </c>
      <c r="AU26" s="10">
        <v>0</v>
      </c>
      <c r="AV26" s="10">
        <v>0</v>
      </c>
      <c r="AW26" s="10"/>
      <c r="AX26" s="10"/>
      <c r="AY26" s="10"/>
      <c r="AZ26" s="10"/>
      <c r="BA26" s="10"/>
      <c r="BB26" s="10"/>
      <c r="BC26" s="10"/>
      <c r="BD26" s="10"/>
      <c r="BE26" s="10"/>
    </row>
    <row r="27" spans="1:57" ht="30">
      <c r="A27" s="1" t="s">
        <v>84</v>
      </c>
      <c r="B27" s="46" t="s">
        <v>293</v>
      </c>
      <c r="C27">
        <f t="shared" si="10"/>
        <v>1</v>
      </c>
      <c r="D27">
        <f t="shared" si="11"/>
        <v>70</v>
      </c>
      <c r="E27">
        <f t="shared" si="12"/>
        <v>70</v>
      </c>
      <c r="F27">
        <f t="shared" si="13"/>
        <v>1</v>
      </c>
      <c r="AP27" s="47" t="s">
        <v>329</v>
      </c>
      <c r="AQ27" s="10" t="s">
        <v>377</v>
      </c>
      <c r="AR27" s="10">
        <v>0</v>
      </c>
      <c r="AS27" s="10">
        <v>1</v>
      </c>
      <c r="AT27" s="10">
        <v>1</v>
      </c>
      <c r="AU27" s="10">
        <v>0</v>
      </c>
      <c r="AV27" s="10">
        <v>0</v>
      </c>
      <c r="AW27" s="10"/>
      <c r="AX27" s="10"/>
      <c r="AY27" s="10"/>
      <c r="AZ27" s="10"/>
      <c r="BA27" s="10"/>
      <c r="BB27" s="10"/>
      <c r="BC27" s="10"/>
      <c r="BD27" s="10"/>
      <c r="BE27" s="10"/>
    </row>
    <row r="28" spans="1:57" ht="30">
      <c r="A28" s="1" t="s">
        <v>84</v>
      </c>
      <c r="B28" s="46" t="s">
        <v>294</v>
      </c>
      <c r="C28" t="e">
        <f t="shared" si="10"/>
        <v>#N/A</v>
      </c>
      <c r="D28" t="e">
        <f t="shared" si="11"/>
        <v>#N/A</v>
      </c>
      <c r="E28" t="e">
        <f t="shared" si="12"/>
        <v>#N/A</v>
      </c>
      <c r="F28" t="e">
        <f t="shared" si="13"/>
        <v>#N/A</v>
      </c>
      <c r="AP28" s="47" t="s">
        <v>333</v>
      </c>
      <c r="AQ28" s="10" t="s">
        <v>377</v>
      </c>
      <c r="AR28" s="10">
        <v>0</v>
      </c>
      <c r="AS28" s="10">
        <v>1</v>
      </c>
      <c r="AT28" s="10">
        <v>1</v>
      </c>
      <c r="AU28" s="10">
        <v>0</v>
      </c>
      <c r="AV28" s="10">
        <v>0</v>
      </c>
      <c r="AW28" s="10"/>
      <c r="AX28" s="10"/>
      <c r="AY28" s="10"/>
      <c r="AZ28" s="10"/>
      <c r="BA28" s="10"/>
      <c r="BB28" s="10"/>
      <c r="BC28" s="10"/>
      <c r="BD28" s="10"/>
      <c r="BE28" s="10"/>
    </row>
    <row r="29" spans="1:57" ht="30">
      <c r="A29" s="1" t="s">
        <v>84</v>
      </c>
      <c r="B29" s="46" t="s">
        <v>295</v>
      </c>
      <c r="C29" t="e">
        <f t="shared" si="10"/>
        <v>#N/A</v>
      </c>
      <c r="D29" t="e">
        <f t="shared" si="11"/>
        <v>#N/A</v>
      </c>
      <c r="E29" t="e">
        <f t="shared" si="12"/>
        <v>#N/A</v>
      </c>
      <c r="F29" t="e">
        <f t="shared" si="13"/>
        <v>#N/A</v>
      </c>
      <c r="AP29" s="47" t="s">
        <v>335</v>
      </c>
      <c r="AQ29" s="10" t="s">
        <v>377</v>
      </c>
      <c r="AR29" s="10">
        <v>1</v>
      </c>
      <c r="AS29" s="10">
        <v>0</v>
      </c>
      <c r="AT29" s="10">
        <v>1</v>
      </c>
      <c r="AU29" s="10">
        <v>0</v>
      </c>
      <c r="AV29" s="10">
        <v>0</v>
      </c>
      <c r="AW29" s="10"/>
      <c r="AX29" s="10"/>
      <c r="AY29" s="10"/>
      <c r="AZ29" s="10"/>
      <c r="BA29" s="10"/>
      <c r="BB29" s="10"/>
      <c r="BC29" s="10"/>
      <c r="BD29" s="10"/>
      <c r="BE29" s="10"/>
    </row>
    <row r="30" spans="1:57" ht="30">
      <c r="A30" s="1" t="s">
        <v>84</v>
      </c>
      <c r="B30" s="46" t="s">
        <v>296</v>
      </c>
      <c r="C30" t="e">
        <f t="shared" si="10"/>
        <v>#N/A</v>
      </c>
      <c r="D30" t="e">
        <f t="shared" si="11"/>
        <v>#N/A</v>
      </c>
      <c r="E30" t="e">
        <f t="shared" si="12"/>
        <v>#N/A</v>
      </c>
      <c r="F30" t="e">
        <f t="shared" si="13"/>
        <v>#N/A</v>
      </c>
      <c r="AP30" s="47" t="s">
        <v>345</v>
      </c>
      <c r="AQ30" s="10" t="s">
        <v>377</v>
      </c>
      <c r="AR30" s="10">
        <v>0</v>
      </c>
      <c r="AS30" s="10">
        <v>1</v>
      </c>
      <c r="AT30" s="10">
        <v>1</v>
      </c>
      <c r="AU30" s="10">
        <v>0</v>
      </c>
      <c r="AV30" s="10">
        <v>0</v>
      </c>
      <c r="AW30" s="10"/>
      <c r="AX30" s="10"/>
      <c r="AY30" s="10"/>
      <c r="AZ30" s="10"/>
      <c r="BA30" s="10"/>
      <c r="BB30" s="10"/>
      <c r="BC30" s="10"/>
      <c r="BD30" s="10"/>
      <c r="BE30" s="10"/>
    </row>
    <row r="31" spans="1:57" ht="25.5">
      <c r="A31" s="1" t="s">
        <v>84</v>
      </c>
      <c r="B31" s="46" t="s">
        <v>297</v>
      </c>
      <c r="C31" t="e">
        <f t="shared" si="10"/>
        <v>#N/A</v>
      </c>
      <c r="D31" t="e">
        <f t="shared" si="11"/>
        <v>#N/A</v>
      </c>
      <c r="E31" t="e">
        <f t="shared" si="12"/>
        <v>#N/A</v>
      </c>
      <c r="F31" t="e">
        <f t="shared" si="13"/>
        <v>#N/A</v>
      </c>
    </row>
    <row r="32" spans="1:57" ht="25.5">
      <c r="A32" s="1" t="s">
        <v>84</v>
      </c>
      <c r="B32" s="46" t="s">
        <v>298</v>
      </c>
      <c r="C32" t="e">
        <f t="shared" si="10"/>
        <v>#N/A</v>
      </c>
      <c r="D32" t="e">
        <f t="shared" si="11"/>
        <v>#N/A</v>
      </c>
      <c r="E32" t="e">
        <f t="shared" si="12"/>
        <v>#N/A</v>
      </c>
      <c r="F32" t="e">
        <f t="shared" si="13"/>
        <v>#N/A</v>
      </c>
    </row>
    <row r="33" spans="1:6" ht="25.5">
      <c r="A33" s="1" t="s">
        <v>84</v>
      </c>
      <c r="B33" s="46" t="s">
        <v>299</v>
      </c>
      <c r="C33" t="e">
        <f t="shared" si="10"/>
        <v>#N/A</v>
      </c>
      <c r="D33" t="e">
        <f t="shared" si="11"/>
        <v>#N/A</v>
      </c>
      <c r="E33" t="e">
        <f t="shared" si="12"/>
        <v>#N/A</v>
      </c>
      <c r="F33" t="e">
        <f t="shared" si="13"/>
        <v>#N/A</v>
      </c>
    </row>
    <row r="34" spans="1:6" ht="25.5">
      <c r="A34" s="1" t="s">
        <v>84</v>
      </c>
      <c r="B34" s="46" t="s">
        <v>300</v>
      </c>
      <c r="C34">
        <f t="shared" si="10"/>
        <v>2</v>
      </c>
      <c r="D34">
        <f t="shared" si="11"/>
        <v>23</v>
      </c>
      <c r="E34">
        <f t="shared" si="12"/>
        <v>11.5</v>
      </c>
      <c r="F34">
        <f t="shared" si="13"/>
        <v>0</v>
      </c>
    </row>
    <row r="35" spans="1:6" ht="25.5">
      <c r="A35" s="1" t="s">
        <v>84</v>
      </c>
      <c r="B35" s="46" t="s">
        <v>301</v>
      </c>
      <c r="C35" t="e">
        <f t="shared" si="10"/>
        <v>#N/A</v>
      </c>
      <c r="D35" t="e">
        <f t="shared" si="11"/>
        <v>#N/A</v>
      </c>
      <c r="E35" t="e">
        <f t="shared" si="12"/>
        <v>#N/A</v>
      </c>
      <c r="F35" t="e">
        <f t="shared" si="13"/>
        <v>#N/A</v>
      </c>
    </row>
    <row r="36" spans="1:6" ht="25.5">
      <c r="A36" s="1" t="s">
        <v>84</v>
      </c>
      <c r="B36" s="46" t="s">
        <v>302</v>
      </c>
      <c r="C36">
        <f t="shared" si="10"/>
        <v>2</v>
      </c>
      <c r="D36">
        <f t="shared" si="11"/>
        <v>34</v>
      </c>
      <c r="E36">
        <f t="shared" si="12"/>
        <v>17</v>
      </c>
      <c r="F36">
        <f t="shared" si="13"/>
        <v>0</v>
      </c>
    </row>
    <row r="37" spans="1:6" ht="25.5">
      <c r="A37" s="1" t="s">
        <v>77</v>
      </c>
      <c r="B37" s="46" t="s">
        <v>354</v>
      </c>
      <c r="C37">
        <f t="shared" si="10"/>
        <v>1</v>
      </c>
      <c r="D37">
        <f t="shared" si="11"/>
        <v>24</v>
      </c>
      <c r="E37">
        <f t="shared" si="12"/>
        <v>24</v>
      </c>
      <c r="F37">
        <f t="shared" si="13"/>
        <v>0</v>
      </c>
    </row>
    <row r="38" spans="1:6" ht="25.5">
      <c r="A38" s="1" t="s">
        <v>77</v>
      </c>
      <c r="B38" s="46" t="s">
        <v>356</v>
      </c>
      <c r="C38" t="e">
        <f t="shared" si="10"/>
        <v>#N/A</v>
      </c>
      <c r="D38" t="e">
        <f t="shared" si="11"/>
        <v>#N/A</v>
      </c>
      <c r="E38" t="e">
        <f t="shared" si="12"/>
        <v>#N/A</v>
      </c>
      <c r="F38" t="e">
        <f t="shared" si="13"/>
        <v>#N/A</v>
      </c>
    </row>
    <row r="39" spans="1:6" ht="25.5">
      <c r="A39" s="1" t="s">
        <v>77</v>
      </c>
      <c r="B39" s="46" t="s">
        <v>357</v>
      </c>
      <c r="C39" t="e">
        <f t="shared" si="10"/>
        <v>#N/A</v>
      </c>
      <c r="D39" t="e">
        <f t="shared" si="11"/>
        <v>#N/A</v>
      </c>
      <c r="E39" t="e">
        <f t="shared" si="12"/>
        <v>#N/A</v>
      </c>
      <c r="F39" t="e">
        <f t="shared" si="13"/>
        <v>#N/A</v>
      </c>
    </row>
    <row r="40" spans="1:6" ht="25.5">
      <c r="A40" s="1" t="s">
        <v>77</v>
      </c>
      <c r="B40" s="46" t="s">
        <v>358</v>
      </c>
      <c r="C40" t="e">
        <f t="shared" si="10"/>
        <v>#N/A</v>
      </c>
      <c r="D40" t="e">
        <f t="shared" si="11"/>
        <v>#N/A</v>
      </c>
      <c r="E40" t="e">
        <f t="shared" si="12"/>
        <v>#N/A</v>
      </c>
      <c r="F40" t="e">
        <f t="shared" si="13"/>
        <v>#N/A</v>
      </c>
    </row>
    <row r="41" spans="1:6">
      <c r="A41" s="1"/>
      <c r="B41" s="46"/>
    </row>
    <row r="42" spans="1:6">
      <c r="A42" s="1"/>
      <c r="B42" s="46"/>
    </row>
    <row r="43" spans="1:6">
      <c r="A43" s="1"/>
      <c r="B43" s="46"/>
    </row>
    <row r="44" spans="1:6">
      <c r="A44" s="1"/>
      <c r="B44" s="46"/>
    </row>
    <row r="45" spans="1:6">
      <c r="A45" s="1"/>
      <c r="B45" s="46"/>
    </row>
    <row r="46" spans="1:6">
      <c r="A46" s="1"/>
      <c r="B46" s="46"/>
    </row>
    <row r="47" spans="1:6">
      <c r="A47" s="1"/>
      <c r="B47" s="46"/>
    </row>
    <row r="48" spans="1:6">
      <c r="A48" s="1"/>
      <c r="B48" s="46"/>
    </row>
    <row r="49" spans="1:13">
      <c r="A49" s="1"/>
      <c r="B49" s="46"/>
    </row>
    <row r="50" spans="1:13">
      <c r="A50" s="1"/>
      <c r="B50" s="46"/>
    </row>
    <row r="51" spans="1:13" ht="46.5">
      <c r="A51" s="15" t="s">
        <v>47</v>
      </c>
      <c r="B51" s="46"/>
    </row>
    <row r="52" spans="1:13">
      <c r="A52" s="1" t="s">
        <v>1</v>
      </c>
      <c r="B52" s="46" t="s">
        <v>2</v>
      </c>
      <c r="C52" t="s">
        <v>36</v>
      </c>
      <c r="D52" t="s">
        <v>37</v>
      </c>
      <c r="E52" t="s">
        <v>38</v>
      </c>
      <c r="F52" t="s">
        <v>51</v>
      </c>
      <c r="G52" t="s">
        <v>52</v>
      </c>
      <c r="H52" t="s">
        <v>8</v>
      </c>
      <c r="I52" t="s">
        <v>54</v>
      </c>
      <c r="J52" t="s">
        <v>55</v>
      </c>
      <c r="K52" t="s">
        <v>15</v>
      </c>
      <c r="L52" t="s">
        <v>39</v>
      </c>
      <c r="M52" t="s">
        <v>53</v>
      </c>
    </row>
    <row r="53" spans="1:13" ht="25.5">
      <c r="A53" s="1" t="s">
        <v>72</v>
      </c>
      <c r="B53" s="46" t="s">
        <v>303</v>
      </c>
      <c r="C53">
        <f>VLOOKUP(B53,$AP$4:$BE$56,3,FALSE)</f>
        <v>0</v>
      </c>
      <c r="D53">
        <f>VLOOKUP(B53,$AP$4:$BE$56,4,FALSE)</f>
        <v>1</v>
      </c>
      <c r="E53">
        <f>VLOOKUP(B53,$AP$4:$BE$56,5,FALSE)</f>
        <v>1</v>
      </c>
      <c r="F53">
        <f>VLOOKUP(B53,$AP$4:$BE$56,6,FALSE)</f>
        <v>0</v>
      </c>
      <c r="G53">
        <f>VLOOKUP(B53,$AP$4:$BE$56,7,FALSE)</f>
        <v>0</v>
      </c>
      <c r="H53">
        <f>VLOOKUP(B53,$AP$4:$BE$56,8,FALSE)</f>
        <v>0</v>
      </c>
      <c r="I53">
        <f>VLOOKUP(B53,$AP$4:$BE$56,12,FALSE)</f>
        <v>0</v>
      </c>
      <c r="J53">
        <f>VLOOKUP(B53,$AP$4:$BE$56,11,FALSE)</f>
        <v>0</v>
      </c>
      <c r="K53">
        <f>VLOOKUP(B53,$AP$4:$BE$56,13,FALSE)</f>
        <v>0</v>
      </c>
      <c r="L53">
        <f>VLOOKUP(B53,$AP$4:$BE$56,16,FALSE)</f>
        <v>0</v>
      </c>
      <c r="M53">
        <f>VLOOKUP(B53,$AP$4:$BE$56,15,FALSE)</f>
        <v>0</v>
      </c>
    </row>
    <row r="54" spans="1:13" ht="25.5">
      <c r="A54" s="1" t="s">
        <v>80</v>
      </c>
      <c r="B54" s="46" t="s">
        <v>304</v>
      </c>
      <c r="C54">
        <f t="shared" ref="C54:C99" si="14">VLOOKUP(B54,$AP$4:$BE$56,3,FALSE)</f>
        <v>1</v>
      </c>
      <c r="D54">
        <f t="shared" ref="D54:D99" si="15">VLOOKUP(B54,$AP$4:$BE$56,4,FALSE)</f>
        <v>1</v>
      </c>
      <c r="E54">
        <f t="shared" ref="E54:E99" si="16">VLOOKUP(B54,$AP$4:$BE$56,5,FALSE)</f>
        <v>2</v>
      </c>
      <c r="F54">
        <f t="shared" ref="F54:F99" si="17">VLOOKUP(B54,$AP$4:$BE$56,6,FALSE)</f>
        <v>0</v>
      </c>
      <c r="G54">
        <f t="shared" ref="G54:G99" si="18">VLOOKUP(B54,$AP$4:$BE$56,7,FALSE)</f>
        <v>0</v>
      </c>
      <c r="H54">
        <f t="shared" ref="H54:H99" si="19">VLOOKUP(B54,$AP$4:$BE$56,8,FALSE)</f>
        <v>0</v>
      </c>
      <c r="I54">
        <f t="shared" ref="I54:I99" si="20">VLOOKUP(B54,$AP$4:$BE$56,12,FALSE)</f>
        <v>0</v>
      </c>
      <c r="J54">
        <f t="shared" ref="J54:J99" si="21">VLOOKUP(B54,$AP$4:$BE$56,11,FALSE)</f>
        <v>0</v>
      </c>
      <c r="K54">
        <f t="shared" ref="K54:K99" si="22">VLOOKUP(B54,$AP$4:$BE$56,13,FALSE)</f>
        <v>0</v>
      </c>
      <c r="L54">
        <f t="shared" ref="L54:L99" si="23">VLOOKUP(B54,$AP$4:$BE$56,16,FALSE)</f>
        <v>0</v>
      </c>
      <c r="M54">
        <f t="shared" ref="M54:M99" si="24">VLOOKUP(B54,$AP$4:$BE$56,15,FALSE)</f>
        <v>0</v>
      </c>
    </row>
    <row r="55" spans="1:13" ht="25.5">
      <c r="A55" s="1" t="s">
        <v>93</v>
      </c>
      <c r="B55" s="46" t="s">
        <v>305</v>
      </c>
      <c r="C55" t="e">
        <f t="shared" si="14"/>
        <v>#N/A</v>
      </c>
      <c r="D55" t="e">
        <f t="shared" si="15"/>
        <v>#N/A</v>
      </c>
      <c r="E55" t="e">
        <f t="shared" si="16"/>
        <v>#N/A</v>
      </c>
      <c r="F55" t="e">
        <f t="shared" si="17"/>
        <v>#N/A</v>
      </c>
      <c r="G55" t="e">
        <f t="shared" si="18"/>
        <v>#N/A</v>
      </c>
      <c r="H55" t="e">
        <f t="shared" si="19"/>
        <v>#N/A</v>
      </c>
      <c r="I55" t="e">
        <f t="shared" si="20"/>
        <v>#N/A</v>
      </c>
      <c r="J55" t="e">
        <f t="shared" si="21"/>
        <v>#N/A</v>
      </c>
      <c r="K55" t="e">
        <f t="shared" si="22"/>
        <v>#N/A</v>
      </c>
      <c r="L55" t="e">
        <f t="shared" si="23"/>
        <v>#N/A</v>
      </c>
      <c r="M55" t="e">
        <f t="shared" si="24"/>
        <v>#N/A</v>
      </c>
    </row>
    <row r="56" spans="1:13">
      <c r="A56" s="1" t="s">
        <v>93</v>
      </c>
      <c r="B56" s="46" t="s">
        <v>355</v>
      </c>
      <c r="C56" t="e">
        <f t="shared" si="14"/>
        <v>#N/A</v>
      </c>
      <c r="D56" t="e">
        <f t="shared" si="15"/>
        <v>#N/A</v>
      </c>
      <c r="E56" t="e">
        <f t="shared" si="16"/>
        <v>#N/A</v>
      </c>
      <c r="F56" t="e">
        <f t="shared" si="17"/>
        <v>#N/A</v>
      </c>
      <c r="G56" t="e">
        <f t="shared" si="18"/>
        <v>#N/A</v>
      </c>
      <c r="H56" t="e">
        <f t="shared" si="19"/>
        <v>#N/A</v>
      </c>
      <c r="I56" t="e">
        <f t="shared" si="20"/>
        <v>#N/A</v>
      </c>
      <c r="J56" t="e">
        <f t="shared" si="21"/>
        <v>#N/A</v>
      </c>
      <c r="K56" t="e">
        <f t="shared" si="22"/>
        <v>#N/A</v>
      </c>
      <c r="L56" t="e">
        <f t="shared" si="23"/>
        <v>#N/A</v>
      </c>
      <c r="M56" t="e">
        <f t="shared" si="24"/>
        <v>#N/A</v>
      </c>
    </row>
    <row r="57" spans="1:13" ht="25.5">
      <c r="A57" s="1" t="s">
        <v>93</v>
      </c>
      <c r="B57" s="46" t="s">
        <v>306</v>
      </c>
      <c r="C57">
        <f t="shared" si="14"/>
        <v>4</v>
      </c>
      <c r="D57">
        <f t="shared" si="15"/>
        <v>4</v>
      </c>
      <c r="E57">
        <f t="shared" si="16"/>
        <v>8</v>
      </c>
      <c r="F57">
        <f t="shared" si="17"/>
        <v>2</v>
      </c>
      <c r="G57">
        <f t="shared" si="18"/>
        <v>2</v>
      </c>
      <c r="H57">
        <f t="shared" si="19"/>
        <v>0</v>
      </c>
      <c r="I57">
        <f t="shared" si="20"/>
        <v>0</v>
      </c>
      <c r="J57">
        <f t="shared" si="21"/>
        <v>0</v>
      </c>
      <c r="K57">
        <f t="shared" si="22"/>
        <v>0</v>
      </c>
      <c r="L57">
        <f t="shared" si="23"/>
        <v>0</v>
      </c>
      <c r="M57">
        <f t="shared" si="24"/>
        <v>0</v>
      </c>
    </row>
    <row r="58" spans="1:13" ht="25.5">
      <c r="A58" s="1" t="s">
        <v>93</v>
      </c>
      <c r="B58" s="46" t="s">
        <v>307</v>
      </c>
      <c r="C58">
        <f t="shared" si="14"/>
        <v>2</v>
      </c>
      <c r="D58">
        <f t="shared" si="15"/>
        <v>1</v>
      </c>
      <c r="E58">
        <f t="shared" si="16"/>
        <v>3</v>
      </c>
      <c r="F58">
        <f t="shared" si="17"/>
        <v>1</v>
      </c>
      <c r="G58">
        <f t="shared" si="18"/>
        <v>1</v>
      </c>
      <c r="H58">
        <f t="shared" si="19"/>
        <v>0</v>
      </c>
      <c r="I58">
        <f t="shared" si="20"/>
        <v>0</v>
      </c>
      <c r="J58">
        <f t="shared" si="21"/>
        <v>0</v>
      </c>
      <c r="K58">
        <f t="shared" si="22"/>
        <v>0</v>
      </c>
      <c r="L58">
        <f t="shared" si="23"/>
        <v>0</v>
      </c>
      <c r="M58">
        <f t="shared" si="24"/>
        <v>0</v>
      </c>
    </row>
    <row r="59" spans="1:13" ht="25.5">
      <c r="A59" s="1" t="s">
        <v>110</v>
      </c>
      <c r="B59" s="46" t="s">
        <v>308</v>
      </c>
      <c r="C59" t="e">
        <f t="shared" si="14"/>
        <v>#N/A</v>
      </c>
      <c r="D59" t="e">
        <f t="shared" si="15"/>
        <v>#N/A</v>
      </c>
      <c r="E59" t="e">
        <f t="shared" si="16"/>
        <v>#N/A</v>
      </c>
      <c r="F59" t="e">
        <f t="shared" si="17"/>
        <v>#N/A</v>
      </c>
      <c r="G59" t="e">
        <f t="shared" si="18"/>
        <v>#N/A</v>
      </c>
      <c r="H59" t="e">
        <f t="shared" si="19"/>
        <v>#N/A</v>
      </c>
      <c r="I59" t="e">
        <f t="shared" si="20"/>
        <v>#N/A</v>
      </c>
      <c r="J59" t="e">
        <f t="shared" si="21"/>
        <v>#N/A</v>
      </c>
      <c r="K59" t="e">
        <f t="shared" si="22"/>
        <v>#N/A</v>
      </c>
      <c r="L59" t="e">
        <f t="shared" si="23"/>
        <v>#N/A</v>
      </c>
      <c r="M59" t="e">
        <f t="shared" si="24"/>
        <v>#N/A</v>
      </c>
    </row>
    <row r="60" spans="1:13" ht="25.5">
      <c r="A60" s="1" t="s">
        <v>72</v>
      </c>
      <c r="B60" s="46" t="s">
        <v>309</v>
      </c>
      <c r="C60">
        <f t="shared" si="14"/>
        <v>4</v>
      </c>
      <c r="D60">
        <f t="shared" si="15"/>
        <v>0</v>
      </c>
      <c r="E60">
        <f t="shared" si="16"/>
        <v>4</v>
      </c>
      <c r="F60">
        <f t="shared" si="17"/>
        <v>0</v>
      </c>
      <c r="G60">
        <f t="shared" si="18"/>
        <v>0</v>
      </c>
      <c r="H60">
        <f t="shared" si="19"/>
        <v>0</v>
      </c>
      <c r="I60">
        <f t="shared" si="20"/>
        <v>0</v>
      </c>
      <c r="J60">
        <f t="shared" si="21"/>
        <v>0</v>
      </c>
      <c r="K60">
        <f t="shared" si="22"/>
        <v>0</v>
      </c>
      <c r="L60">
        <f t="shared" si="23"/>
        <v>0</v>
      </c>
      <c r="M60">
        <f t="shared" si="24"/>
        <v>0</v>
      </c>
    </row>
    <row r="61" spans="1:13" ht="25.5">
      <c r="A61" s="1" t="s">
        <v>110</v>
      </c>
      <c r="B61" s="46" t="s">
        <v>310</v>
      </c>
      <c r="C61" t="e">
        <f t="shared" si="14"/>
        <v>#N/A</v>
      </c>
      <c r="D61" t="e">
        <f t="shared" si="15"/>
        <v>#N/A</v>
      </c>
      <c r="E61" t="e">
        <f t="shared" si="16"/>
        <v>#N/A</v>
      </c>
      <c r="F61" t="e">
        <f t="shared" si="17"/>
        <v>#N/A</v>
      </c>
      <c r="G61" t="e">
        <f t="shared" si="18"/>
        <v>#N/A</v>
      </c>
      <c r="H61" t="e">
        <f t="shared" si="19"/>
        <v>#N/A</v>
      </c>
      <c r="I61" t="e">
        <f t="shared" si="20"/>
        <v>#N/A</v>
      </c>
      <c r="J61" t="e">
        <f t="shared" si="21"/>
        <v>#N/A</v>
      </c>
      <c r="K61" t="e">
        <f t="shared" si="22"/>
        <v>#N/A</v>
      </c>
      <c r="L61" t="e">
        <f t="shared" si="23"/>
        <v>#N/A</v>
      </c>
      <c r="M61" t="e">
        <f t="shared" si="24"/>
        <v>#N/A</v>
      </c>
    </row>
    <row r="62" spans="1:13" ht="25.5">
      <c r="A62" s="1" t="s">
        <v>110</v>
      </c>
      <c r="B62" s="46" t="s">
        <v>311</v>
      </c>
      <c r="C62" t="e">
        <f t="shared" si="14"/>
        <v>#N/A</v>
      </c>
      <c r="D62" t="e">
        <f t="shared" si="15"/>
        <v>#N/A</v>
      </c>
      <c r="E62" t="e">
        <f t="shared" si="16"/>
        <v>#N/A</v>
      </c>
      <c r="F62" t="e">
        <f t="shared" si="17"/>
        <v>#N/A</v>
      </c>
      <c r="G62" t="e">
        <f t="shared" si="18"/>
        <v>#N/A</v>
      </c>
      <c r="H62" t="e">
        <f t="shared" si="19"/>
        <v>#N/A</v>
      </c>
      <c r="I62" t="e">
        <f t="shared" si="20"/>
        <v>#N/A</v>
      </c>
      <c r="J62" t="e">
        <f t="shared" si="21"/>
        <v>#N/A</v>
      </c>
      <c r="K62" t="e">
        <f t="shared" si="22"/>
        <v>#N/A</v>
      </c>
      <c r="L62" t="e">
        <f t="shared" si="23"/>
        <v>#N/A</v>
      </c>
      <c r="M62" t="e">
        <f t="shared" si="24"/>
        <v>#N/A</v>
      </c>
    </row>
    <row r="63" spans="1:13" ht="25.5">
      <c r="A63" s="1" t="s">
        <v>93</v>
      </c>
      <c r="B63" s="46" t="s">
        <v>312</v>
      </c>
      <c r="C63">
        <f t="shared" si="14"/>
        <v>2</v>
      </c>
      <c r="D63">
        <f t="shared" si="15"/>
        <v>1</v>
      </c>
      <c r="E63">
        <f t="shared" si="16"/>
        <v>3</v>
      </c>
      <c r="F63">
        <f t="shared" si="17"/>
        <v>0</v>
      </c>
      <c r="G63">
        <f t="shared" si="18"/>
        <v>0</v>
      </c>
      <c r="H63">
        <f t="shared" si="19"/>
        <v>0</v>
      </c>
      <c r="I63">
        <f t="shared" si="20"/>
        <v>0</v>
      </c>
      <c r="J63">
        <f t="shared" si="21"/>
        <v>0</v>
      </c>
      <c r="K63">
        <f t="shared" si="22"/>
        <v>0</v>
      </c>
      <c r="L63">
        <f t="shared" si="23"/>
        <v>0</v>
      </c>
      <c r="M63">
        <f t="shared" si="24"/>
        <v>0</v>
      </c>
    </row>
    <row r="64" spans="1:13" ht="25.5">
      <c r="A64" s="1" t="s">
        <v>124</v>
      </c>
      <c r="B64" s="46" t="s">
        <v>313</v>
      </c>
      <c r="C64">
        <f t="shared" si="14"/>
        <v>0</v>
      </c>
      <c r="D64">
        <f t="shared" si="15"/>
        <v>1</v>
      </c>
      <c r="E64">
        <f t="shared" si="16"/>
        <v>1</v>
      </c>
      <c r="F64">
        <f t="shared" si="17"/>
        <v>0</v>
      </c>
      <c r="G64">
        <f t="shared" si="18"/>
        <v>0</v>
      </c>
      <c r="H64">
        <f t="shared" si="19"/>
        <v>0</v>
      </c>
      <c r="I64">
        <f t="shared" si="20"/>
        <v>0</v>
      </c>
      <c r="J64">
        <f t="shared" si="21"/>
        <v>0</v>
      </c>
      <c r="K64">
        <f t="shared" si="22"/>
        <v>0</v>
      </c>
      <c r="L64">
        <f t="shared" si="23"/>
        <v>0</v>
      </c>
      <c r="M64">
        <f t="shared" si="24"/>
        <v>0</v>
      </c>
    </row>
    <row r="65" spans="1:13" ht="25.5">
      <c r="A65" s="1" t="s">
        <v>80</v>
      </c>
      <c r="B65" s="46" t="s">
        <v>314</v>
      </c>
      <c r="C65">
        <f t="shared" si="14"/>
        <v>3</v>
      </c>
      <c r="D65">
        <f t="shared" si="15"/>
        <v>1</v>
      </c>
      <c r="E65">
        <f t="shared" si="16"/>
        <v>4</v>
      </c>
      <c r="F65">
        <f t="shared" si="17"/>
        <v>1</v>
      </c>
      <c r="G65">
        <f t="shared" si="18"/>
        <v>0</v>
      </c>
      <c r="H65">
        <f t="shared" si="19"/>
        <v>0</v>
      </c>
      <c r="I65">
        <f t="shared" si="20"/>
        <v>0</v>
      </c>
      <c r="J65">
        <f t="shared" si="21"/>
        <v>0</v>
      </c>
      <c r="K65">
        <f t="shared" si="22"/>
        <v>0</v>
      </c>
      <c r="L65">
        <f t="shared" si="23"/>
        <v>0</v>
      </c>
      <c r="M65">
        <f t="shared" si="24"/>
        <v>0</v>
      </c>
    </row>
    <row r="66" spans="1:13" ht="25.5">
      <c r="A66" s="1" t="s">
        <v>80</v>
      </c>
      <c r="B66" s="46" t="s">
        <v>315</v>
      </c>
      <c r="C66" t="e">
        <f t="shared" si="14"/>
        <v>#N/A</v>
      </c>
      <c r="D66" t="e">
        <f t="shared" si="15"/>
        <v>#N/A</v>
      </c>
      <c r="E66" t="e">
        <f t="shared" si="16"/>
        <v>#N/A</v>
      </c>
      <c r="F66" t="e">
        <f t="shared" si="17"/>
        <v>#N/A</v>
      </c>
      <c r="G66" t="e">
        <f t="shared" si="18"/>
        <v>#N/A</v>
      </c>
      <c r="H66" t="e">
        <f t="shared" si="19"/>
        <v>#N/A</v>
      </c>
      <c r="I66" t="e">
        <f t="shared" si="20"/>
        <v>#N/A</v>
      </c>
      <c r="J66" t="e">
        <f t="shared" si="21"/>
        <v>#N/A</v>
      </c>
      <c r="K66" t="e">
        <f t="shared" si="22"/>
        <v>#N/A</v>
      </c>
      <c r="L66" t="e">
        <f t="shared" si="23"/>
        <v>#N/A</v>
      </c>
      <c r="M66" t="e">
        <f t="shared" si="24"/>
        <v>#N/A</v>
      </c>
    </row>
    <row r="67" spans="1:13" ht="25.5">
      <c r="A67" s="1" t="s">
        <v>80</v>
      </c>
      <c r="B67" s="46" t="s">
        <v>316</v>
      </c>
      <c r="C67" t="e">
        <f t="shared" si="14"/>
        <v>#N/A</v>
      </c>
      <c r="D67" t="e">
        <f t="shared" si="15"/>
        <v>#N/A</v>
      </c>
      <c r="E67" t="e">
        <f t="shared" si="16"/>
        <v>#N/A</v>
      </c>
      <c r="F67" t="e">
        <f t="shared" si="17"/>
        <v>#N/A</v>
      </c>
      <c r="G67" t="e">
        <f t="shared" si="18"/>
        <v>#N/A</v>
      </c>
      <c r="H67" t="e">
        <f t="shared" si="19"/>
        <v>#N/A</v>
      </c>
      <c r="I67" t="e">
        <f t="shared" si="20"/>
        <v>#N/A</v>
      </c>
      <c r="J67" t="e">
        <f t="shared" si="21"/>
        <v>#N/A</v>
      </c>
      <c r="K67" t="e">
        <f t="shared" si="22"/>
        <v>#N/A</v>
      </c>
      <c r="L67" t="e">
        <f t="shared" si="23"/>
        <v>#N/A</v>
      </c>
      <c r="M67" t="e">
        <f t="shared" si="24"/>
        <v>#N/A</v>
      </c>
    </row>
    <row r="68" spans="1:13" ht="25.5">
      <c r="A68" s="1" t="s">
        <v>80</v>
      </c>
      <c r="B68" s="46" t="s">
        <v>317</v>
      </c>
      <c r="C68" t="e">
        <f t="shared" si="14"/>
        <v>#N/A</v>
      </c>
      <c r="D68" t="e">
        <f t="shared" si="15"/>
        <v>#N/A</v>
      </c>
      <c r="E68" t="e">
        <f t="shared" si="16"/>
        <v>#N/A</v>
      </c>
      <c r="F68" t="e">
        <f t="shared" si="17"/>
        <v>#N/A</v>
      </c>
      <c r="G68" t="e">
        <f t="shared" si="18"/>
        <v>#N/A</v>
      </c>
      <c r="H68" t="e">
        <f t="shared" si="19"/>
        <v>#N/A</v>
      </c>
      <c r="I68" t="e">
        <f t="shared" si="20"/>
        <v>#N/A</v>
      </c>
      <c r="J68" t="e">
        <f t="shared" si="21"/>
        <v>#N/A</v>
      </c>
      <c r="K68" t="e">
        <f t="shared" si="22"/>
        <v>#N/A</v>
      </c>
      <c r="L68" t="e">
        <f t="shared" si="23"/>
        <v>#N/A</v>
      </c>
      <c r="M68" t="e">
        <f t="shared" si="24"/>
        <v>#N/A</v>
      </c>
    </row>
    <row r="69" spans="1:13" ht="25.5">
      <c r="A69" s="1" t="s">
        <v>72</v>
      </c>
      <c r="B69" s="46" t="s">
        <v>318</v>
      </c>
      <c r="C69">
        <f t="shared" si="14"/>
        <v>4</v>
      </c>
      <c r="D69">
        <f t="shared" si="15"/>
        <v>4</v>
      </c>
      <c r="E69">
        <f t="shared" si="16"/>
        <v>8</v>
      </c>
      <c r="F69">
        <f t="shared" si="17"/>
        <v>0</v>
      </c>
      <c r="G69">
        <f t="shared" si="18"/>
        <v>0</v>
      </c>
      <c r="H69">
        <f t="shared" si="19"/>
        <v>0</v>
      </c>
      <c r="I69">
        <f t="shared" si="20"/>
        <v>2</v>
      </c>
      <c r="J69">
        <f t="shared" si="21"/>
        <v>0</v>
      </c>
      <c r="K69">
        <f t="shared" si="22"/>
        <v>0</v>
      </c>
      <c r="L69">
        <f t="shared" si="23"/>
        <v>0</v>
      </c>
      <c r="M69">
        <f t="shared" si="24"/>
        <v>0</v>
      </c>
    </row>
    <row r="70" spans="1:13" ht="25.5">
      <c r="A70" s="1" t="s">
        <v>93</v>
      </c>
      <c r="B70" s="46" t="s">
        <v>319</v>
      </c>
      <c r="C70">
        <f t="shared" si="14"/>
        <v>3</v>
      </c>
      <c r="D70">
        <f t="shared" si="15"/>
        <v>4</v>
      </c>
      <c r="E70">
        <f t="shared" si="16"/>
        <v>7</v>
      </c>
      <c r="F70">
        <f t="shared" si="17"/>
        <v>2</v>
      </c>
      <c r="G70">
        <f t="shared" si="18"/>
        <v>1</v>
      </c>
      <c r="H70">
        <f t="shared" si="19"/>
        <v>0</v>
      </c>
      <c r="I70">
        <f t="shared" si="20"/>
        <v>0</v>
      </c>
      <c r="J70">
        <f t="shared" si="21"/>
        <v>0</v>
      </c>
      <c r="K70">
        <f t="shared" si="22"/>
        <v>0</v>
      </c>
      <c r="L70">
        <f t="shared" si="23"/>
        <v>1</v>
      </c>
      <c r="M70">
        <f t="shared" si="24"/>
        <v>0</v>
      </c>
    </row>
    <row r="71" spans="1:13" ht="25.5">
      <c r="A71" s="1" t="s">
        <v>110</v>
      </c>
      <c r="B71" s="46" t="s">
        <v>320</v>
      </c>
      <c r="C71">
        <f t="shared" si="14"/>
        <v>4</v>
      </c>
      <c r="D71">
        <f t="shared" si="15"/>
        <v>4</v>
      </c>
      <c r="E71">
        <f t="shared" si="16"/>
        <v>8</v>
      </c>
      <c r="F71">
        <f t="shared" si="17"/>
        <v>1</v>
      </c>
      <c r="G71">
        <f t="shared" si="18"/>
        <v>0</v>
      </c>
      <c r="H71">
        <f t="shared" si="19"/>
        <v>0</v>
      </c>
      <c r="I71">
        <f t="shared" si="20"/>
        <v>0</v>
      </c>
      <c r="J71">
        <f t="shared" si="21"/>
        <v>0</v>
      </c>
      <c r="K71">
        <f t="shared" si="22"/>
        <v>0</v>
      </c>
      <c r="L71">
        <f t="shared" si="23"/>
        <v>0</v>
      </c>
      <c r="M71">
        <f t="shared" si="24"/>
        <v>0</v>
      </c>
    </row>
    <row r="72" spans="1:13">
      <c r="A72" s="1" t="s">
        <v>80</v>
      </c>
      <c r="B72" s="46" t="s">
        <v>321</v>
      </c>
      <c r="C72" t="e">
        <f t="shared" si="14"/>
        <v>#N/A</v>
      </c>
      <c r="D72" t="e">
        <f t="shared" si="15"/>
        <v>#N/A</v>
      </c>
      <c r="E72" t="e">
        <f t="shared" si="16"/>
        <v>#N/A</v>
      </c>
      <c r="F72" t="e">
        <f t="shared" si="17"/>
        <v>#N/A</v>
      </c>
      <c r="G72" t="e">
        <f t="shared" si="18"/>
        <v>#N/A</v>
      </c>
      <c r="H72" t="e">
        <f t="shared" si="19"/>
        <v>#N/A</v>
      </c>
      <c r="I72" t="e">
        <f t="shared" si="20"/>
        <v>#N/A</v>
      </c>
      <c r="J72" t="e">
        <f t="shared" si="21"/>
        <v>#N/A</v>
      </c>
      <c r="K72" t="e">
        <f t="shared" si="22"/>
        <v>#N/A</v>
      </c>
      <c r="L72" t="e">
        <f t="shared" si="23"/>
        <v>#N/A</v>
      </c>
      <c r="M72" t="e">
        <f t="shared" si="24"/>
        <v>#N/A</v>
      </c>
    </row>
    <row r="73" spans="1:13" ht="25.5">
      <c r="A73" s="1" t="s">
        <v>80</v>
      </c>
      <c r="B73" s="46" t="s">
        <v>322</v>
      </c>
      <c r="C73">
        <f t="shared" si="14"/>
        <v>2</v>
      </c>
      <c r="D73">
        <f t="shared" si="15"/>
        <v>3</v>
      </c>
      <c r="E73">
        <f t="shared" si="16"/>
        <v>5</v>
      </c>
      <c r="F73">
        <f t="shared" si="17"/>
        <v>2</v>
      </c>
      <c r="G73">
        <f t="shared" si="18"/>
        <v>1</v>
      </c>
      <c r="H73">
        <f t="shared" si="19"/>
        <v>0</v>
      </c>
      <c r="I73">
        <f t="shared" si="20"/>
        <v>0</v>
      </c>
      <c r="J73">
        <f t="shared" si="21"/>
        <v>0</v>
      </c>
      <c r="K73">
        <f t="shared" si="22"/>
        <v>0</v>
      </c>
      <c r="L73">
        <f t="shared" si="23"/>
        <v>0</v>
      </c>
      <c r="M73">
        <f t="shared" si="24"/>
        <v>0</v>
      </c>
    </row>
    <row r="74" spans="1:13" ht="25.5">
      <c r="A74" s="1" t="s">
        <v>80</v>
      </c>
      <c r="B74" s="46" t="s">
        <v>323</v>
      </c>
      <c r="C74" t="e">
        <f t="shared" si="14"/>
        <v>#N/A</v>
      </c>
      <c r="D74" t="e">
        <f t="shared" si="15"/>
        <v>#N/A</v>
      </c>
      <c r="E74" t="e">
        <f t="shared" si="16"/>
        <v>#N/A</v>
      </c>
      <c r="F74" t="e">
        <f t="shared" si="17"/>
        <v>#N/A</v>
      </c>
      <c r="G74" t="e">
        <f t="shared" si="18"/>
        <v>#N/A</v>
      </c>
      <c r="H74" t="e">
        <f t="shared" si="19"/>
        <v>#N/A</v>
      </c>
      <c r="I74" t="e">
        <f t="shared" si="20"/>
        <v>#N/A</v>
      </c>
      <c r="J74" t="e">
        <f t="shared" si="21"/>
        <v>#N/A</v>
      </c>
      <c r="K74" t="e">
        <f t="shared" si="22"/>
        <v>#N/A</v>
      </c>
      <c r="L74" t="e">
        <f t="shared" si="23"/>
        <v>#N/A</v>
      </c>
      <c r="M74" t="e">
        <f t="shared" si="24"/>
        <v>#N/A</v>
      </c>
    </row>
    <row r="75" spans="1:13" ht="25.5">
      <c r="A75" s="1" t="s">
        <v>124</v>
      </c>
      <c r="B75" s="46" t="s">
        <v>324</v>
      </c>
      <c r="C75">
        <f t="shared" si="14"/>
        <v>4</v>
      </c>
      <c r="D75">
        <f t="shared" si="15"/>
        <v>1</v>
      </c>
      <c r="E75">
        <f t="shared" si="16"/>
        <v>5</v>
      </c>
      <c r="F75">
        <f t="shared" si="17"/>
        <v>3</v>
      </c>
      <c r="G75">
        <f t="shared" si="18"/>
        <v>1</v>
      </c>
      <c r="H75">
        <f t="shared" si="19"/>
        <v>0</v>
      </c>
      <c r="I75">
        <f t="shared" si="20"/>
        <v>0</v>
      </c>
      <c r="J75">
        <f t="shared" si="21"/>
        <v>0</v>
      </c>
      <c r="K75">
        <f t="shared" si="22"/>
        <v>0</v>
      </c>
      <c r="L75">
        <f t="shared" si="23"/>
        <v>0</v>
      </c>
      <c r="M75">
        <f t="shared" si="24"/>
        <v>0</v>
      </c>
    </row>
    <row r="76" spans="1:13" ht="25.5">
      <c r="A76" s="1" t="s">
        <v>193</v>
      </c>
      <c r="B76" s="46" t="s">
        <v>325</v>
      </c>
      <c r="C76">
        <f t="shared" si="14"/>
        <v>1</v>
      </c>
      <c r="D76">
        <f t="shared" si="15"/>
        <v>0</v>
      </c>
      <c r="E76">
        <f t="shared" si="16"/>
        <v>1</v>
      </c>
      <c r="F76">
        <f t="shared" si="17"/>
        <v>0</v>
      </c>
      <c r="G76">
        <f t="shared" si="18"/>
        <v>0</v>
      </c>
      <c r="H76">
        <f t="shared" si="19"/>
        <v>0</v>
      </c>
      <c r="I76">
        <f t="shared" si="20"/>
        <v>0</v>
      </c>
      <c r="J76">
        <f t="shared" si="21"/>
        <v>0</v>
      </c>
      <c r="K76">
        <f t="shared" si="22"/>
        <v>0</v>
      </c>
      <c r="L76">
        <f t="shared" si="23"/>
        <v>0</v>
      </c>
      <c r="M76">
        <f t="shared" si="24"/>
        <v>0</v>
      </c>
    </row>
    <row r="77" spans="1:13">
      <c r="A77" s="1" t="s">
        <v>72</v>
      </c>
      <c r="B77" s="46" t="s">
        <v>326</v>
      </c>
      <c r="C77" t="e">
        <f t="shared" si="14"/>
        <v>#N/A</v>
      </c>
      <c r="D77" t="e">
        <f t="shared" si="15"/>
        <v>#N/A</v>
      </c>
      <c r="E77" t="e">
        <f t="shared" si="16"/>
        <v>#N/A</v>
      </c>
      <c r="F77" t="e">
        <f t="shared" si="17"/>
        <v>#N/A</v>
      </c>
      <c r="G77" t="e">
        <f t="shared" si="18"/>
        <v>#N/A</v>
      </c>
      <c r="H77" t="e">
        <f t="shared" si="19"/>
        <v>#N/A</v>
      </c>
      <c r="I77" t="e">
        <f t="shared" si="20"/>
        <v>#N/A</v>
      </c>
      <c r="J77" t="e">
        <f t="shared" si="21"/>
        <v>#N/A</v>
      </c>
      <c r="K77" t="e">
        <f t="shared" si="22"/>
        <v>#N/A</v>
      </c>
      <c r="L77" t="e">
        <f t="shared" si="23"/>
        <v>#N/A</v>
      </c>
      <c r="M77" t="e">
        <f t="shared" si="24"/>
        <v>#N/A</v>
      </c>
    </row>
    <row r="78" spans="1:13" ht="25.5">
      <c r="A78" s="1" t="s">
        <v>72</v>
      </c>
      <c r="B78" s="46" t="s">
        <v>327</v>
      </c>
      <c r="C78">
        <f t="shared" si="14"/>
        <v>0</v>
      </c>
      <c r="D78">
        <f t="shared" si="15"/>
        <v>1</v>
      </c>
      <c r="E78">
        <f t="shared" si="16"/>
        <v>1</v>
      </c>
      <c r="F78">
        <f t="shared" si="17"/>
        <v>0</v>
      </c>
      <c r="G78">
        <f t="shared" si="18"/>
        <v>0</v>
      </c>
      <c r="H78">
        <f t="shared" si="19"/>
        <v>0</v>
      </c>
      <c r="I78">
        <f t="shared" si="20"/>
        <v>0</v>
      </c>
      <c r="J78">
        <f t="shared" si="21"/>
        <v>0</v>
      </c>
      <c r="K78">
        <f t="shared" si="22"/>
        <v>0</v>
      </c>
      <c r="L78">
        <f t="shared" si="23"/>
        <v>0</v>
      </c>
      <c r="M78">
        <f t="shared" si="24"/>
        <v>0</v>
      </c>
    </row>
    <row r="79" spans="1:13" ht="38.25">
      <c r="A79" s="1" t="s">
        <v>72</v>
      </c>
      <c r="B79" s="46" t="s">
        <v>328</v>
      </c>
      <c r="C79" t="e">
        <f t="shared" si="14"/>
        <v>#N/A</v>
      </c>
      <c r="D79" t="e">
        <f t="shared" si="15"/>
        <v>#N/A</v>
      </c>
      <c r="E79" t="e">
        <f t="shared" si="16"/>
        <v>#N/A</v>
      </c>
      <c r="F79" t="e">
        <f t="shared" si="17"/>
        <v>#N/A</v>
      </c>
      <c r="G79" t="e">
        <f t="shared" si="18"/>
        <v>#N/A</v>
      </c>
      <c r="H79" t="e">
        <f t="shared" si="19"/>
        <v>#N/A</v>
      </c>
      <c r="I79" t="e">
        <f t="shared" si="20"/>
        <v>#N/A</v>
      </c>
      <c r="J79" t="e">
        <f t="shared" si="21"/>
        <v>#N/A</v>
      </c>
      <c r="K79" t="e">
        <f t="shared" si="22"/>
        <v>#N/A</v>
      </c>
      <c r="L79" t="e">
        <f t="shared" si="23"/>
        <v>#N/A</v>
      </c>
      <c r="M79" t="e">
        <f t="shared" si="24"/>
        <v>#N/A</v>
      </c>
    </row>
    <row r="80" spans="1:13" ht="25.5">
      <c r="A80" s="1" t="s">
        <v>110</v>
      </c>
      <c r="B80" s="46" t="s">
        <v>329</v>
      </c>
      <c r="C80">
        <f t="shared" si="14"/>
        <v>0</v>
      </c>
      <c r="D80">
        <f t="shared" si="15"/>
        <v>1</v>
      </c>
      <c r="E80">
        <f t="shared" si="16"/>
        <v>1</v>
      </c>
      <c r="F80">
        <f t="shared" si="17"/>
        <v>0</v>
      </c>
      <c r="G80">
        <f t="shared" si="18"/>
        <v>0</v>
      </c>
      <c r="H80">
        <f t="shared" si="19"/>
        <v>0</v>
      </c>
      <c r="I80">
        <f t="shared" si="20"/>
        <v>0</v>
      </c>
      <c r="J80">
        <f t="shared" si="21"/>
        <v>0</v>
      </c>
      <c r="K80">
        <f t="shared" si="22"/>
        <v>0</v>
      </c>
      <c r="L80">
        <f t="shared" si="23"/>
        <v>0</v>
      </c>
      <c r="M80">
        <f t="shared" si="24"/>
        <v>0</v>
      </c>
    </row>
    <row r="81" spans="1:13" ht="25.5">
      <c r="A81" s="1" t="s">
        <v>72</v>
      </c>
      <c r="B81" s="46" t="s">
        <v>330</v>
      </c>
      <c r="C81">
        <f t="shared" si="14"/>
        <v>4</v>
      </c>
      <c r="D81">
        <f t="shared" si="15"/>
        <v>2</v>
      </c>
      <c r="E81">
        <f t="shared" si="16"/>
        <v>6</v>
      </c>
      <c r="F81">
        <f t="shared" si="17"/>
        <v>0</v>
      </c>
      <c r="G81">
        <f t="shared" si="18"/>
        <v>0</v>
      </c>
      <c r="H81">
        <f t="shared" si="19"/>
        <v>1</v>
      </c>
      <c r="I81">
        <f t="shared" si="20"/>
        <v>1</v>
      </c>
      <c r="J81">
        <f t="shared" si="21"/>
        <v>0</v>
      </c>
      <c r="K81">
        <f t="shared" si="22"/>
        <v>0</v>
      </c>
      <c r="L81">
        <f t="shared" si="23"/>
        <v>1</v>
      </c>
      <c r="M81">
        <f t="shared" si="24"/>
        <v>0</v>
      </c>
    </row>
    <row r="82" spans="1:13" ht="25.5">
      <c r="A82" s="1" t="s">
        <v>80</v>
      </c>
      <c r="B82" s="46" t="s">
        <v>331</v>
      </c>
      <c r="C82" t="e">
        <f t="shared" si="14"/>
        <v>#N/A</v>
      </c>
      <c r="D82" t="e">
        <f t="shared" si="15"/>
        <v>#N/A</v>
      </c>
      <c r="E82" t="e">
        <f t="shared" si="16"/>
        <v>#N/A</v>
      </c>
      <c r="F82" t="e">
        <f t="shared" si="17"/>
        <v>#N/A</v>
      </c>
      <c r="G82" t="e">
        <f t="shared" si="18"/>
        <v>#N/A</v>
      </c>
      <c r="H82" t="e">
        <f t="shared" si="19"/>
        <v>#N/A</v>
      </c>
      <c r="I82" t="e">
        <f t="shared" si="20"/>
        <v>#N/A</v>
      </c>
      <c r="J82" t="e">
        <f t="shared" si="21"/>
        <v>#N/A</v>
      </c>
      <c r="K82" t="e">
        <f t="shared" si="22"/>
        <v>#N/A</v>
      </c>
      <c r="L82" t="e">
        <f t="shared" si="23"/>
        <v>#N/A</v>
      </c>
      <c r="M82" t="e">
        <f t="shared" si="24"/>
        <v>#N/A</v>
      </c>
    </row>
    <row r="83" spans="1:13" ht="25.5">
      <c r="A83" s="1" t="s">
        <v>110</v>
      </c>
      <c r="B83" s="46" t="s">
        <v>332</v>
      </c>
      <c r="C83">
        <f t="shared" si="14"/>
        <v>4</v>
      </c>
      <c r="D83">
        <f t="shared" si="15"/>
        <v>3</v>
      </c>
      <c r="E83">
        <f t="shared" si="16"/>
        <v>7</v>
      </c>
      <c r="F83">
        <f t="shared" si="17"/>
        <v>0</v>
      </c>
      <c r="G83">
        <f t="shared" si="18"/>
        <v>0</v>
      </c>
      <c r="H83">
        <f t="shared" si="19"/>
        <v>0</v>
      </c>
      <c r="I83">
        <f t="shared" si="20"/>
        <v>0</v>
      </c>
      <c r="J83">
        <f t="shared" si="21"/>
        <v>0</v>
      </c>
      <c r="K83">
        <f t="shared" si="22"/>
        <v>0</v>
      </c>
      <c r="L83">
        <f t="shared" si="23"/>
        <v>0</v>
      </c>
      <c r="M83">
        <f t="shared" si="24"/>
        <v>0</v>
      </c>
    </row>
    <row r="84" spans="1:13" ht="25.5">
      <c r="A84" s="1" t="s">
        <v>110</v>
      </c>
      <c r="B84" s="46" t="s">
        <v>333</v>
      </c>
      <c r="C84">
        <f t="shared" si="14"/>
        <v>0</v>
      </c>
      <c r="D84">
        <f t="shared" si="15"/>
        <v>1</v>
      </c>
      <c r="E84">
        <f t="shared" si="16"/>
        <v>1</v>
      </c>
      <c r="F84">
        <f t="shared" si="17"/>
        <v>0</v>
      </c>
      <c r="G84">
        <f t="shared" si="18"/>
        <v>0</v>
      </c>
      <c r="H84">
        <f t="shared" si="19"/>
        <v>0</v>
      </c>
      <c r="I84">
        <f t="shared" si="20"/>
        <v>0</v>
      </c>
      <c r="J84">
        <f t="shared" si="21"/>
        <v>0</v>
      </c>
      <c r="K84">
        <f t="shared" si="22"/>
        <v>0</v>
      </c>
      <c r="L84">
        <f t="shared" si="23"/>
        <v>0</v>
      </c>
      <c r="M84">
        <f t="shared" si="24"/>
        <v>0</v>
      </c>
    </row>
    <row r="85" spans="1:13" ht="25.5">
      <c r="A85" s="1" t="s">
        <v>124</v>
      </c>
      <c r="B85" s="46" t="s">
        <v>334</v>
      </c>
      <c r="C85">
        <f t="shared" si="14"/>
        <v>1</v>
      </c>
      <c r="D85">
        <f t="shared" si="15"/>
        <v>1</v>
      </c>
      <c r="E85">
        <f t="shared" si="16"/>
        <v>2</v>
      </c>
      <c r="F85">
        <f t="shared" si="17"/>
        <v>1</v>
      </c>
      <c r="G85">
        <f t="shared" si="18"/>
        <v>0</v>
      </c>
      <c r="H85">
        <f t="shared" si="19"/>
        <v>0</v>
      </c>
      <c r="I85">
        <f t="shared" si="20"/>
        <v>0</v>
      </c>
      <c r="J85">
        <f t="shared" si="21"/>
        <v>0</v>
      </c>
      <c r="K85">
        <f t="shared" si="22"/>
        <v>0</v>
      </c>
      <c r="L85">
        <f t="shared" si="23"/>
        <v>0</v>
      </c>
      <c r="M85">
        <f t="shared" si="24"/>
        <v>0</v>
      </c>
    </row>
    <row r="86" spans="1:13" ht="25.5">
      <c r="A86" s="1" t="s">
        <v>80</v>
      </c>
      <c r="B86" s="46" t="s">
        <v>335</v>
      </c>
      <c r="C86">
        <f t="shared" si="14"/>
        <v>1</v>
      </c>
      <c r="D86">
        <f t="shared" si="15"/>
        <v>0</v>
      </c>
      <c r="E86">
        <f t="shared" si="16"/>
        <v>1</v>
      </c>
      <c r="F86">
        <f t="shared" si="17"/>
        <v>0</v>
      </c>
      <c r="G86">
        <f t="shared" si="18"/>
        <v>0</v>
      </c>
      <c r="H86">
        <f t="shared" si="19"/>
        <v>0</v>
      </c>
      <c r="I86">
        <f t="shared" si="20"/>
        <v>0</v>
      </c>
      <c r="J86">
        <f t="shared" si="21"/>
        <v>0</v>
      </c>
      <c r="K86">
        <f t="shared" si="22"/>
        <v>0</v>
      </c>
      <c r="L86">
        <f t="shared" si="23"/>
        <v>0</v>
      </c>
      <c r="M86">
        <f t="shared" si="24"/>
        <v>0</v>
      </c>
    </row>
    <row r="87" spans="1:13" ht="25.5">
      <c r="A87" s="1" t="s">
        <v>72</v>
      </c>
      <c r="B87" s="46" t="s">
        <v>336</v>
      </c>
      <c r="C87" t="e">
        <f t="shared" si="14"/>
        <v>#N/A</v>
      </c>
      <c r="D87" t="e">
        <f t="shared" si="15"/>
        <v>#N/A</v>
      </c>
      <c r="E87" t="e">
        <f t="shared" si="16"/>
        <v>#N/A</v>
      </c>
      <c r="F87" t="e">
        <f t="shared" si="17"/>
        <v>#N/A</v>
      </c>
      <c r="G87" t="e">
        <f t="shared" si="18"/>
        <v>#N/A</v>
      </c>
      <c r="H87" t="e">
        <f t="shared" si="19"/>
        <v>#N/A</v>
      </c>
      <c r="I87" t="e">
        <f t="shared" si="20"/>
        <v>#N/A</v>
      </c>
      <c r="J87" t="e">
        <f t="shared" si="21"/>
        <v>#N/A</v>
      </c>
      <c r="K87" t="e">
        <f t="shared" si="22"/>
        <v>#N/A</v>
      </c>
      <c r="L87" t="e">
        <f t="shared" si="23"/>
        <v>#N/A</v>
      </c>
      <c r="M87" t="e">
        <f t="shared" si="24"/>
        <v>#N/A</v>
      </c>
    </row>
    <row r="88" spans="1:13">
      <c r="A88" s="1" t="s">
        <v>80</v>
      </c>
      <c r="B88" s="46" t="s">
        <v>337</v>
      </c>
      <c r="C88" t="e">
        <f t="shared" si="14"/>
        <v>#N/A</v>
      </c>
      <c r="D88" t="e">
        <f t="shared" si="15"/>
        <v>#N/A</v>
      </c>
      <c r="E88" t="e">
        <f t="shared" si="16"/>
        <v>#N/A</v>
      </c>
      <c r="F88" t="e">
        <f t="shared" si="17"/>
        <v>#N/A</v>
      </c>
      <c r="G88" t="e">
        <f t="shared" si="18"/>
        <v>#N/A</v>
      </c>
      <c r="H88" t="e">
        <f t="shared" si="19"/>
        <v>#N/A</v>
      </c>
      <c r="I88" t="e">
        <f t="shared" si="20"/>
        <v>#N/A</v>
      </c>
      <c r="J88" t="e">
        <f t="shared" si="21"/>
        <v>#N/A</v>
      </c>
      <c r="K88" t="e">
        <f t="shared" si="22"/>
        <v>#N/A</v>
      </c>
      <c r="L88" t="e">
        <f t="shared" si="23"/>
        <v>#N/A</v>
      </c>
      <c r="M88" t="e">
        <f t="shared" si="24"/>
        <v>#N/A</v>
      </c>
    </row>
    <row r="89" spans="1:13" ht="25.5">
      <c r="A89" s="1" t="s">
        <v>93</v>
      </c>
      <c r="B89" s="46" t="s">
        <v>338</v>
      </c>
      <c r="C89" t="e">
        <f t="shared" si="14"/>
        <v>#N/A</v>
      </c>
      <c r="D89" t="e">
        <f t="shared" si="15"/>
        <v>#N/A</v>
      </c>
      <c r="E89" t="e">
        <f t="shared" si="16"/>
        <v>#N/A</v>
      </c>
      <c r="F89" t="e">
        <f t="shared" si="17"/>
        <v>#N/A</v>
      </c>
      <c r="G89" t="e">
        <f t="shared" si="18"/>
        <v>#N/A</v>
      </c>
      <c r="H89" t="e">
        <f t="shared" si="19"/>
        <v>#N/A</v>
      </c>
      <c r="I89" t="e">
        <f t="shared" si="20"/>
        <v>#N/A</v>
      </c>
      <c r="J89" t="e">
        <f t="shared" si="21"/>
        <v>#N/A</v>
      </c>
      <c r="K89" t="e">
        <f t="shared" si="22"/>
        <v>#N/A</v>
      </c>
      <c r="L89" t="e">
        <f t="shared" si="23"/>
        <v>#N/A</v>
      </c>
      <c r="M89" t="e">
        <f t="shared" si="24"/>
        <v>#N/A</v>
      </c>
    </row>
    <row r="90" spans="1:13" ht="25.5">
      <c r="A90" s="1" t="s">
        <v>72</v>
      </c>
      <c r="B90" s="46" t="s">
        <v>339</v>
      </c>
      <c r="C90" t="e">
        <f t="shared" si="14"/>
        <v>#N/A</v>
      </c>
      <c r="D90" t="e">
        <f t="shared" si="15"/>
        <v>#N/A</v>
      </c>
      <c r="E90" t="e">
        <f t="shared" si="16"/>
        <v>#N/A</v>
      </c>
      <c r="F90" t="e">
        <f t="shared" si="17"/>
        <v>#N/A</v>
      </c>
      <c r="G90" t="e">
        <f t="shared" si="18"/>
        <v>#N/A</v>
      </c>
      <c r="H90" t="e">
        <f t="shared" si="19"/>
        <v>#N/A</v>
      </c>
      <c r="I90" t="e">
        <f t="shared" si="20"/>
        <v>#N/A</v>
      </c>
      <c r="J90" t="e">
        <f t="shared" si="21"/>
        <v>#N/A</v>
      </c>
      <c r="K90" t="e">
        <f t="shared" si="22"/>
        <v>#N/A</v>
      </c>
      <c r="L90" t="e">
        <f t="shared" si="23"/>
        <v>#N/A</v>
      </c>
      <c r="M90" t="e">
        <f t="shared" si="24"/>
        <v>#N/A</v>
      </c>
    </row>
    <row r="91" spans="1:13" ht="25.5">
      <c r="A91" s="1" t="s">
        <v>72</v>
      </c>
      <c r="B91" s="46" t="s">
        <v>340</v>
      </c>
      <c r="C91">
        <f t="shared" si="14"/>
        <v>3</v>
      </c>
      <c r="D91">
        <f t="shared" si="15"/>
        <v>0</v>
      </c>
      <c r="E91">
        <f t="shared" si="16"/>
        <v>3</v>
      </c>
      <c r="F91">
        <f t="shared" si="17"/>
        <v>0</v>
      </c>
      <c r="G91">
        <f t="shared" si="18"/>
        <v>0</v>
      </c>
      <c r="H91">
        <f t="shared" si="19"/>
        <v>1</v>
      </c>
      <c r="I91">
        <f t="shared" si="20"/>
        <v>1</v>
      </c>
      <c r="J91">
        <f t="shared" si="21"/>
        <v>0</v>
      </c>
      <c r="K91">
        <f t="shared" si="22"/>
        <v>0</v>
      </c>
      <c r="L91">
        <f t="shared" si="23"/>
        <v>0</v>
      </c>
      <c r="M91">
        <f t="shared" si="24"/>
        <v>0</v>
      </c>
    </row>
    <row r="92" spans="1:13" ht="25.5">
      <c r="A92" s="1" t="s">
        <v>124</v>
      </c>
      <c r="B92" s="46" t="s">
        <v>341</v>
      </c>
      <c r="C92">
        <f t="shared" si="14"/>
        <v>1</v>
      </c>
      <c r="D92">
        <f t="shared" si="15"/>
        <v>2</v>
      </c>
      <c r="E92">
        <f t="shared" si="16"/>
        <v>3</v>
      </c>
      <c r="F92">
        <f t="shared" si="17"/>
        <v>0</v>
      </c>
      <c r="G92">
        <f t="shared" si="18"/>
        <v>0</v>
      </c>
      <c r="H92">
        <f t="shared" si="19"/>
        <v>0</v>
      </c>
      <c r="I92">
        <f t="shared" si="20"/>
        <v>0</v>
      </c>
      <c r="J92">
        <f t="shared" si="21"/>
        <v>0</v>
      </c>
      <c r="K92">
        <f t="shared" si="22"/>
        <v>0</v>
      </c>
      <c r="L92">
        <f t="shared" si="23"/>
        <v>0</v>
      </c>
      <c r="M92">
        <f t="shared" si="24"/>
        <v>0</v>
      </c>
    </row>
    <row r="93" spans="1:13" ht="25.5">
      <c r="A93" s="1" t="s">
        <v>80</v>
      </c>
      <c r="B93" s="46" t="s">
        <v>342</v>
      </c>
      <c r="C93">
        <f t="shared" si="14"/>
        <v>1</v>
      </c>
      <c r="D93">
        <f t="shared" si="15"/>
        <v>3</v>
      </c>
      <c r="E93">
        <f t="shared" si="16"/>
        <v>4</v>
      </c>
      <c r="F93">
        <f t="shared" si="17"/>
        <v>0</v>
      </c>
      <c r="G93">
        <f t="shared" si="18"/>
        <v>0</v>
      </c>
      <c r="H93">
        <f t="shared" si="19"/>
        <v>0</v>
      </c>
      <c r="I93">
        <f t="shared" si="20"/>
        <v>0</v>
      </c>
      <c r="J93">
        <f t="shared" si="21"/>
        <v>0</v>
      </c>
      <c r="K93">
        <f t="shared" si="22"/>
        <v>0</v>
      </c>
      <c r="L93">
        <f t="shared" si="23"/>
        <v>0</v>
      </c>
      <c r="M93">
        <f t="shared" si="24"/>
        <v>0</v>
      </c>
    </row>
    <row r="94" spans="1:13" ht="25.5">
      <c r="A94" s="1" t="s">
        <v>72</v>
      </c>
      <c r="B94" s="46" t="s">
        <v>343</v>
      </c>
      <c r="C94" t="e">
        <f t="shared" si="14"/>
        <v>#N/A</v>
      </c>
      <c r="D94" t="e">
        <f t="shared" si="15"/>
        <v>#N/A</v>
      </c>
      <c r="E94" t="e">
        <f t="shared" si="16"/>
        <v>#N/A</v>
      </c>
      <c r="F94" t="e">
        <f t="shared" si="17"/>
        <v>#N/A</v>
      </c>
      <c r="G94" t="e">
        <f t="shared" si="18"/>
        <v>#N/A</v>
      </c>
      <c r="H94" t="e">
        <f t="shared" si="19"/>
        <v>#N/A</v>
      </c>
      <c r="I94" t="e">
        <f t="shared" si="20"/>
        <v>#N/A</v>
      </c>
      <c r="J94" t="e">
        <f t="shared" si="21"/>
        <v>#N/A</v>
      </c>
      <c r="K94" t="e">
        <f t="shared" si="22"/>
        <v>#N/A</v>
      </c>
      <c r="L94" t="e">
        <f t="shared" si="23"/>
        <v>#N/A</v>
      </c>
      <c r="M94" t="e">
        <f t="shared" si="24"/>
        <v>#N/A</v>
      </c>
    </row>
    <row r="95" spans="1:13">
      <c r="A95" s="1" t="s">
        <v>124</v>
      </c>
      <c r="B95" s="46" t="s">
        <v>344</v>
      </c>
      <c r="C95" t="e">
        <f t="shared" si="14"/>
        <v>#N/A</v>
      </c>
      <c r="D95" t="e">
        <f t="shared" si="15"/>
        <v>#N/A</v>
      </c>
      <c r="E95" t="e">
        <f t="shared" si="16"/>
        <v>#N/A</v>
      </c>
      <c r="F95" t="e">
        <f t="shared" si="17"/>
        <v>#N/A</v>
      </c>
      <c r="G95" t="e">
        <f t="shared" si="18"/>
        <v>#N/A</v>
      </c>
      <c r="H95" t="e">
        <f t="shared" si="19"/>
        <v>#N/A</v>
      </c>
      <c r="I95" t="e">
        <f t="shared" si="20"/>
        <v>#N/A</v>
      </c>
      <c r="J95" t="e">
        <f t="shared" si="21"/>
        <v>#N/A</v>
      </c>
      <c r="K95" t="e">
        <f t="shared" si="22"/>
        <v>#N/A</v>
      </c>
      <c r="L95" t="e">
        <f t="shared" si="23"/>
        <v>#N/A</v>
      </c>
      <c r="M95" t="e">
        <f t="shared" si="24"/>
        <v>#N/A</v>
      </c>
    </row>
    <row r="96" spans="1:13" ht="25.5">
      <c r="A96" s="1" t="s">
        <v>124</v>
      </c>
      <c r="B96" s="46" t="s">
        <v>345</v>
      </c>
      <c r="C96">
        <f t="shared" si="14"/>
        <v>0</v>
      </c>
      <c r="D96">
        <f t="shared" si="15"/>
        <v>1</v>
      </c>
      <c r="E96">
        <f t="shared" si="16"/>
        <v>1</v>
      </c>
      <c r="F96">
        <f t="shared" si="17"/>
        <v>0</v>
      </c>
      <c r="G96">
        <f t="shared" si="18"/>
        <v>0</v>
      </c>
      <c r="H96">
        <f t="shared" si="19"/>
        <v>0</v>
      </c>
      <c r="I96">
        <f t="shared" si="20"/>
        <v>0</v>
      </c>
      <c r="J96">
        <f t="shared" si="21"/>
        <v>0</v>
      </c>
      <c r="K96">
        <f t="shared" si="22"/>
        <v>0</v>
      </c>
      <c r="L96">
        <f t="shared" si="23"/>
        <v>0</v>
      </c>
      <c r="M96">
        <f t="shared" si="24"/>
        <v>0</v>
      </c>
    </row>
    <row r="97" spans="1:13" ht="25.5">
      <c r="A97" s="1" t="s">
        <v>124</v>
      </c>
      <c r="B97" s="46" t="s">
        <v>346</v>
      </c>
      <c r="C97" t="e">
        <f t="shared" si="14"/>
        <v>#N/A</v>
      </c>
      <c r="D97" t="e">
        <f t="shared" si="15"/>
        <v>#N/A</v>
      </c>
      <c r="E97" t="e">
        <f t="shared" si="16"/>
        <v>#N/A</v>
      </c>
      <c r="F97" t="e">
        <f t="shared" si="17"/>
        <v>#N/A</v>
      </c>
      <c r="G97" t="e">
        <f t="shared" si="18"/>
        <v>#N/A</v>
      </c>
      <c r="H97" t="e">
        <f t="shared" si="19"/>
        <v>#N/A</v>
      </c>
      <c r="I97" t="e">
        <f t="shared" si="20"/>
        <v>#N/A</v>
      </c>
      <c r="J97" t="e">
        <f t="shared" si="21"/>
        <v>#N/A</v>
      </c>
      <c r="K97" t="e">
        <f t="shared" si="22"/>
        <v>#N/A</v>
      </c>
      <c r="L97" t="e">
        <f t="shared" si="23"/>
        <v>#N/A</v>
      </c>
      <c r="M97" t="e">
        <f t="shared" si="24"/>
        <v>#N/A</v>
      </c>
    </row>
    <row r="98" spans="1:13" ht="25.5">
      <c r="A98" s="1" t="s">
        <v>80</v>
      </c>
      <c r="B98" s="46" t="s">
        <v>347</v>
      </c>
      <c r="C98">
        <f t="shared" si="14"/>
        <v>3</v>
      </c>
      <c r="D98">
        <f t="shared" si="15"/>
        <v>4</v>
      </c>
      <c r="E98">
        <f t="shared" si="16"/>
        <v>7</v>
      </c>
      <c r="F98">
        <f t="shared" si="17"/>
        <v>0</v>
      </c>
      <c r="G98">
        <f t="shared" si="18"/>
        <v>0</v>
      </c>
      <c r="H98">
        <f t="shared" si="19"/>
        <v>0</v>
      </c>
      <c r="I98">
        <f t="shared" si="20"/>
        <v>0</v>
      </c>
      <c r="J98">
        <f t="shared" si="21"/>
        <v>0</v>
      </c>
      <c r="K98">
        <f t="shared" si="22"/>
        <v>0</v>
      </c>
      <c r="L98">
        <f t="shared" si="23"/>
        <v>0</v>
      </c>
      <c r="M98">
        <f t="shared" si="24"/>
        <v>0</v>
      </c>
    </row>
    <row r="99" spans="1:13" ht="25.5">
      <c r="A99" s="1" t="s">
        <v>124</v>
      </c>
      <c r="B99" s="46" t="s">
        <v>348</v>
      </c>
      <c r="C99" t="e">
        <f t="shared" si="14"/>
        <v>#N/A</v>
      </c>
      <c r="D99" t="e">
        <f t="shared" si="15"/>
        <v>#N/A</v>
      </c>
      <c r="E99" t="e">
        <f t="shared" si="16"/>
        <v>#N/A</v>
      </c>
      <c r="F99" t="e">
        <f t="shared" si="17"/>
        <v>#N/A</v>
      </c>
      <c r="G99" t="e">
        <f t="shared" si="18"/>
        <v>#N/A</v>
      </c>
      <c r="H99" t="e">
        <f t="shared" si="19"/>
        <v>#N/A</v>
      </c>
      <c r="I99" t="e">
        <f t="shared" si="20"/>
        <v>#N/A</v>
      </c>
      <c r="J99" t="e">
        <f t="shared" si="21"/>
        <v>#N/A</v>
      </c>
      <c r="K99" t="e">
        <f t="shared" si="22"/>
        <v>#N/A</v>
      </c>
      <c r="L99" t="e">
        <f t="shared" si="23"/>
        <v>#N/A</v>
      </c>
      <c r="M99" t="e">
        <f t="shared" si="24"/>
        <v>#N/A</v>
      </c>
    </row>
    <row r="100" spans="1:13">
      <c r="A100" s="1"/>
      <c r="B100" s="46"/>
    </row>
    <row r="101" spans="1:13">
      <c r="A101" s="1"/>
      <c r="B101" s="46"/>
    </row>
    <row r="102" spans="1:13">
      <c r="A102" s="1"/>
      <c r="B102" s="46"/>
    </row>
    <row r="103" spans="1:13">
      <c r="A103" s="1"/>
      <c r="B103" s="46"/>
    </row>
    <row r="104" spans="1:13">
      <c r="A104" s="1"/>
      <c r="B104" s="46"/>
    </row>
    <row r="105" spans="1:13">
      <c r="A105" s="1"/>
      <c r="B105" s="46"/>
    </row>
    <row r="106" spans="1:13">
      <c r="A106" s="1"/>
      <c r="B106" s="46"/>
    </row>
    <row r="107" spans="1:13">
      <c r="A107" s="1"/>
      <c r="B107" s="46"/>
    </row>
    <row r="108" spans="1:13">
      <c r="A108" s="1"/>
      <c r="B108" s="46"/>
    </row>
    <row r="109" spans="1:13">
      <c r="A109" s="1"/>
      <c r="B109" s="46"/>
    </row>
    <row r="110" spans="1:13">
      <c r="A110" s="1"/>
      <c r="B110" s="46"/>
    </row>
    <row r="111" spans="1:13" ht="46.5">
      <c r="A111" s="15" t="s">
        <v>40</v>
      </c>
      <c r="B111" s="46"/>
    </row>
    <row r="112" spans="1:13">
      <c r="A112" s="10" t="s">
        <v>1</v>
      </c>
      <c r="B112" s="46" t="s">
        <v>2</v>
      </c>
      <c r="C112" t="s">
        <v>41</v>
      </c>
      <c r="D112" t="s">
        <v>42</v>
      </c>
      <c r="E112" t="s">
        <v>43</v>
      </c>
      <c r="F112" t="s">
        <v>44</v>
      </c>
      <c r="G112" t="s">
        <v>56</v>
      </c>
      <c r="H112" t="s">
        <v>45</v>
      </c>
      <c r="I112" t="s">
        <v>57</v>
      </c>
      <c r="J112" t="s">
        <v>58</v>
      </c>
    </row>
    <row r="113" spans="1:10" ht="25.5">
      <c r="A113" s="1" t="s">
        <v>100</v>
      </c>
      <c r="B113" s="46" t="s">
        <v>349</v>
      </c>
      <c r="C113" t="e">
        <f>VLOOKUP(B113,$BG$4:$BR$15,3,FALSE)</f>
        <v>#N/A</v>
      </c>
      <c r="D113" t="e">
        <f>VLOOKUP(B113,$BG$4:$BR$6,4,FALSE)</f>
        <v>#N/A</v>
      </c>
      <c r="E113" t="e">
        <f>VLOOKUP(B113,$BG$4:$BR$6,6,FALSE)</f>
        <v>#N/A</v>
      </c>
      <c r="F113" t="e">
        <f>VLOOKUP(B113,$BG$4:$BR$6,7,FALSE)</f>
        <v>#N/A</v>
      </c>
      <c r="G113" t="e">
        <f>VLOOKUP(B113,$BG$4:$BR$6,9,FALSE)</f>
        <v>#N/A</v>
      </c>
      <c r="H113" t="e">
        <f>VLOOKUP(B113,$BG$4:$BR$6,10,FALSE)</f>
        <v>#N/A</v>
      </c>
      <c r="I113" t="e">
        <f>VLOOKUP(B113,$BG$4:$BR$6,11,FALSE)</f>
        <v>#N/A</v>
      </c>
      <c r="J113" t="e">
        <f>VLOOKUP(B113,$BG$4:$BR$6,12,FALSE)</f>
        <v>#N/A</v>
      </c>
    </row>
    <row r="114" spans="1:10" ht="25.5">
      <c r="A114" s="1" t="s">
        <v>100</v>
      </c>
      <c r="B114" s="46" t="s">
        <v>350</v>
      </c>
      <c r="C114">
        <f>VLOOKUP(B114,$BG$4:$BR$15,3,FALSE)</f>
        <v>5</v>
      </c>
      <c r="D114">
        <f t="shared" ref="D114:D116" si="25">VLOOKUP(B114,$BG$4:$BR$6,4,FALSE)</f>
        <v>5</v>
      </c>
      <c r="E114">
        <f t="shared" ref="E114:E116" si="26">VLOOKUP(B114,$BG$4:$BR$6,6,FALSE)</f>
        <v>0</v>
      </c>
      <c r="F114">
        <f t="shared" ref="F114:F116" si="27">VLOOKUP(B114,$BG$4:$BR$6,7,FALSE)</f>
        <v>0</v>
      </c>
      <c r="G114">
        <f t="shared" ref="G114:G116" si="28">VLOOKUP(B114,$BG$4:$BR$6,9,FALSE)</f>
        <v>5</v>
      </c>
      <c r="H114">
        <f t="shared" ref="H114:H116" si="29">VLOOKUP(B114,$BG$4:$BR$6,10,FALSE)</f>
        <v>0</v>
      </c>
      <c r="I114">
        <f t="shared" ref="I114:I116" si="30">VLOOKUP(B114,$BG$4:$BR$6,11,FALSE)</f>
        <v>0</v>
      </c>
      <c r="J114">
        <f t="shared" ref="J114:J116" si="31">VLOOKUP(B114,$BG$4:$BR$6,12,FALSE)</f>
        <v>0</v>
      </c>
    </row>
    <row r="115" spans="1:10" ht="25.5">
      <c r="A115" s="1" t="s">
        <v>100</v>
      </c>
      <c r="B115" s="46" t="s">
        <v>351</v>
      </c>
      <c r="C115" t="e">
        <f>VLOOKUP(B115,$BG$4:$BR$15,3,FALSE)</f>
        <v>#N/A</v>
      </c>
      <c r="D115" t="e">
        <f t="shared" si="25"/>
        <v>#N/A</v>
      </c>
      <c r="E115" t="e">
        <f t="shared" si="26"/>
        <v>#N/A</v>
      </c>
      <c r="F115" t="e">
        <f t="shared" si="27"/>
        <v>#N/A</v>
      </c>
      <c r="G115" t="e">
        <f t="shared" si="28"/>
        <v>#N/A</v>
      </c>
      <c r="H115" t="e">
        <f t="shared" si="29"/>
        <v>#N/A</v>
      </c>
      <c r="I115" t="e">
        <f t="shared" si="30"/>
        <v>#N/A</v>
      </c>
      <c r="J115" t="e">
        <f t="shared" si="31"/>
        <v>#N/A</v>
      </c>
    </row>
    <row r="116" spans="1:10" ht="38.25">
      <c r="A116" s="1" t="s">
        <v>277</v>
      </c>
      <c r="B116" s="46" t="s">
        <v>352</v>
      </c>
      <c r="C116">
        <f>VLOOKUP(B116,$BG$4:$BR$15,3,FALSE)</f>
        <v>0</v>
      </c>
      <c r="D116">
        <f t="shared" si="25"/>
        <v>0</v>
      </c>
      <c r="E116">
        <f t="shared" si="26"/>
        <v>0</v>
      </c>
      <c r="F116">
        <f t="shared" si="27"/>
        <v>0</v>
      </c>
      <c r="G116">
        <f t="shared" si="28"/>
        <v>0</v>
      </c>
      <c r="H116">
        <f t="shared" si="29"/>
        <v>6</v>
      </c>
      <c r="I116">
        <f t="shared" si="30"/>
        <v>309</v>
      </c>
      <c r="J116">
        <f t="shared" si="31"/>
        <v>51.5</v>
      </c>
    </row>
    <row r="117" spans="1:10">
      <c r="A117" s="1"/>
      <c r="B117" s="46"/>
    </row>
    <row r="118" spans="1:10">
      <c r="A118" s="1"/>
      <c r="B118" s="46"/>
    </row>
    <row r="119" spans="1:10">
      <c r="A119" s="1"/>
      <c r="B119" s="46"/>
    </row>
    <row r="120" spans="1:10">
      <c r="A120" s="1"/>
      <c r="B120" s="46"/>
    </row>
    <row r="121" spans="1:10">
      <c r="A121" s="1"/>
      <c r="B121" s="46"/>
    </row>
    <row r="122" spans="1:10">
      <c r="A122" s="1"/>
      <c r="B122" s="46"/>
    </row>
    <row r="123" spans="1:10">
      <c r="A123" s="1"/>
      <c r="B123" s="46"/>
    </row>
    <row r="124" spans="1:10">
      <c r="A124" s="1"/>
      <c r="B124" s="46"/>
    </row>
    <row r="125" spans="1:10">
      <c r="A125" s="1"/>
      <c r="B125" s="46"/>
    </row>
    <row r="126" spans="1:10">
      <c r="A126" s="1"/>
      <c r="B126" s="46"/>
    </row>
    <row r="127" spans="1:10">
      <c r="A127" s="1"/>
      <c r="B127" s="46"/>
    </row>
    <row r="128" spans="1:10">
      <c r="A128" s="1"/>
      <c r="B128" s="46"/>
    </row>
    <row r="129" spans="1:2">
      <c r="A129" s="1"/>
      <c r="B129" s="46"/>
    </row>
    <row r="130" spans="1:2">
      <c r="A130" s="1"/>
      <c r="B130" s="46"/>
    </row>
    <row r="131" spans="1:2">
      <c r="A131" s="1"/>
      <c r="B131" s="46"/>
    </row>
    <row r="132" spans="1:2">
      <c r="A132" s="1"/>
      <c r="B132" s="46"/>
    </row>
  </sheetData>
  <mergeCells count="13">
    <mergeCell ref="BP2:BR2"/>
    <mergeCell ref="AP2:AQ2"/>
    <mergeCell ref="AR2:AV2"/>
    <mergeCell ref="AW2:BA2"/>
    <mergeCell ref="BB2:BE2"/>
    <mergeCell ref="BG2:BH2"/>
    <mergeCell ref="BI2:BO2"/>
    <mergeCell ref="AK2:AN2"/>
    <mergeCell ref="O2:P2"/>
    <mergeCell ref="Q2:Y2"/>
    <mergeCell ref="AA2:AB2"/>
    <mergeCell ref="AC2:AF2"/>
    <mergeCell ref="AG2:AJ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E8D5D-6309-4239-8687-A6627C41FFC5}">
  <dimension ref="A1:BR132"/>
  <sheetViews>
    <sheetView workbookViewId="0">
      <selection activeCell="E53" sqref="E53"/>
    </sheetView>
  </sheetViews>
  <sheetFormatPr defaultRowHeight="15.75"/>
  <sheetData>
    <row r="1" spans="1:70" ht="36">
      <c r="A1" s="14" t="s">
        <v>9</v>
      </c>
      <c r="O1" s="12" t="s">
        <v>49</v>
      </c>
      <c r="AA1" s="12" t="s">
        <v>48</v>
      </c>
      <c r="AP1" s="13" t="s">
        <v>50</v>
      </c>
      <c r="BG1" s="11" t="s">
        <v>353</v>
      </c>
    </row>
    <row r="2" spans="1:70">
      <c r="A2" t="s">
        <v>1</v>
      </c>
      <c r="B2" s="46" t="s">
        <v>2</v>
      </c>
      <c r="C2" s="46" t="s">
        <v>3</v>
      </c>
      <c r="D2" s="46" t="s">
        <v>4</v>
      </c>
      <c r="E2" s="46" t="s">
        <v>5</v>
      </c>
      <c r="F2" s="46" t="s">
        <v>6</v>
      </c>
      <c r="G2" s="46" t="s">
        <v>7</v>
      </c>
      <c r="H2" s="46" t="s">
        <v>0</v>
      </c>
      <c r="I2" s="46" t="s">
        <v>8</v>
      </c>
      <c r="J2" s="46" t="s">
        <v>46</v>
      </c>
      <c r="K2" s="46" t="s">
        <v>35</v>
      </c>
      <c r="L2" s="46" t="s">
        <v>33</v>
      </c>
      <c r="M2" s="46" t="s">
        <v>34</v>
      </c>
      <c r="O2" s="74"/>
      <c r="P2" s="74"/>
      <c r="Q2" s="74" t="s">
        <v>9</v>
      </c>
      <c r="R2" s="74"/>
      <c r="S2" s="74"/>
      <c r="T2" s="74"/>
      <c r="U2" s="74"/>
      <c r="V2" s="74"/>
      <c r="W2" s="74"/>
      <c r="X2" s="74"/>
      <c r="Y2" s="74"/>
      <c r="AA2" s="74"/>
      <c r="AB2" s="74"/>
      <c r="AC2" s="74" t="s">
        <v>26</v>
      </c>
      <c r="AD2" s="74"/>
      <c r="AE2" s="74"/>
      <c r="AF2" s="74"/>
      <c r="AG2" s="74" t="s">
        <v>27</v>
      </c>
      <c r="AH2" s="74"/>
      <c r="AI2" s="74"/>
      <c r="AJ2" s="74"/>
      <c r="AK2" s="74" t="s">
        <v>378</v>
      </c>
      <c r="AL2" s="74"/>
      <c r="AM2" s="74"/>
      <c r="AN2" s="74"/>
      <c r="AP2" s="74"/>
      <c r="AQ2" s="74"/>
      <c r="AR2" s="74" t="s">
        <v>382</v>
      </c>
      <c r="AS2" s="74"/>
      <c r="AT2" s="74"/>
      <c r="AU2" s="74"/>
      <c r="AV2" s="74"/>
      <c r="AW2" s="74" t="s">
        <v>383</v>
      </c>
      <c r="AX2" s="74"/>
      <c r="AY2" s="74"/>
      <c r="AZ2" s="74"/>
      <c r="BA2" s="74"/>
      <c r="BB2" s="74" t="s">
        <v>384</v>
      </c>
      <c r="BC2" s="74"/>
      <c r="BD2" s="74"/>
      <c r="BE2" s="74"/>
      <c r="BG2" s="74"/>
      <c r="BH2" s="74"/>
      <c r="BI2" s="74" t="s">
        <v>40</v>
      </c>
      <c r="BJ2" s="74"/>
      <c r="BK2" s="74"/>
      <c r="BL2" s="74"/>
      <c r="BM2" s="74"/>
      <c r="BN2" s="74"/>
      <c r="BO2" s="74"/>
      <c r="BP2" s="74" t="s">
        <v>389</v>
      </c>
      <c r="BQ2" s="74"/>
      <c r="BR2" s="74"/>
    </row>
    <row r="3" spans="1:70">
      <c r="A3" s="1" t="s">
        <v>105</v>
      </c>
      <c r="B3" s="46" t="s">
        <v>279</v>
      </c>
      <c r="C3" s="1">
        <f>VLOOKUP(B3,$O$4:$Y$11,3,FALSE)</f>
        <v>4</v>
      </c>
      <c r="D3" s="1">
        <f>VLOOKUP(B3,$O$4:$Y$11,4,FALSE)</f>
        <v>9</v>
      </c>
      <c r="E3" s="1">
        <f>VLOOKUP(B3,$O$4:$Y$11,5,FALSE)</f>
        <v>44.4</v>
      </c>
      <c r="F3" s="1">
        <f>VLOOKUP(B3,$O$4:$Y$11,6,FALSE)</f>
        <v>87</v>
      </c>
      <c r="G3" s="1">
        <f>VLOOKUP(B3,$O$4:$Y$11,7,FALSE)</f>
        <v>9.6999999999999993</v>
      </c>
      <c r="H3" s="1">
        <f>VLOOKUP(B3,$O$4:$Y$11,9,FALSE)</f>
        <v>2</v>
      </c>
      <c r="I3" s="1">
        <f>VLOOKUP(B3,$O$4:$Y$11,10,FALSE)</f>
        <v>1</v>
      </c>
      <c r="J3" s="1">
        <f>VLOOKUP(B3,$O$4:$Y$11,11,FALSE)</f>
        <v>176.8</v>
      </c>
      <c r="K3" s="1">
        <f>VLOOKUP(B3,$AA$4:$AN$56,3,FALSE)</f>
        <v>6</v>
      </c>
      <c r="L3" s="1">
        <f>VLOOKUP(B3,$AA$4:$AN$56,4,FALSE)</f>
        <v>25</v>
      </c>
      <c r="M3" s="1">
        <f>VLOOKUP(B3,$AA$4:$AN$56,6,FALSE)</f>
        <v>1</v>
      </c>
      <c r="O3" s="48" t="s">
        <v>2</v>
      </c>
      <c r="P3" s="48" t="s">
        <v>374</v>
      </c>
      <c r="Q3" s="48" t="s">
        <v>3</v>
      </c>
      <c r="R3" s="48" t="s">
        <v>4</v>
      </c>
      <c r="S3" s="48" t="s">
        <v>5</v>
      </c>
      <c r="T3" s="48" t="s">
        <v>6</v>
      </c>
      <c r="U3" s="48" t="s">
        <v>7</v>
      </c>
      <c r="V3" s="48" t="s">
        <v>375</v>
      </c>
      <c r="W3" s="48" t="s">
        <v>0</v>
      </c>
      <c r="X3" s="48" t="s">
        <v>8</v>
      </c>
      <c r="Y3" s="48" t="s">
        <v>376</v>
      </c>
      <c r="AA3" s="50" t="s">
        <v>2</v>
      </c>
      <c r="AB3" s="50" t="s">
        <v>374</v>
      </c>
      <c r="AC3" s="50" t="s">
        <v>4</v>
      </c>
      <c r="AD3" s="50" t="s">
        <v>6</v>
      </c>
      <c r="AE3" s="50" t="s">
        <v>28</v>
      </c>
      <c r="AF3" s="50" t="s">
        <v>0</v>
      </c>
      <c r="AG3" s="50" t="s">
        <v>379</v>
      </c>
      <c r="AH3" s="50" t="s">
        <v>6</v>
      </c>
      <c r="AI3" s="50" t="s">
        <v>28</v>
      </c>
      <c r="AJ3" s="50" t="s">
        <v>0</v>
      </c>
      <c r="AK3" s="50" t="s">
        <v>380</v>
      </c>
      <c r="AL3" s="50" t="s">
        <v>6</v>
      </c>
      <c r="AM3" s="50" t="s">
        <v>28</v>
      </c>
      <c r="AN3" s="50" t="s">
        <v>0</v>
      </c>
      <c r="AP3" s="52" t="s">
        <v>2</v>
      </c>
      <c r="AQ3" s="52" t="s">
        <v>374</v>
      </c>
      <c r="AR3" s="52" t="s">
        <v>36</v>
      </c>
      <c r="AS3" s="52" t="s">
        <v>37</v>
      </c>
      <c r="AT3" s="52" t="s">
        <v>38</v>
      </c>
      <c r="AU3" s="52" t="s">
        <v>385</v>
      </c>
      <c r="AV3" s="52" t="s">
        <v>386</v>
      </c>
      <c r="AW3" s="52" t="s">
        <v>8</v>
      </c>
      <c r="AX3" s="52" t="s">
        <v>6</v>
      </c>
      <c r="AY3" s="52" t="s">
        <v>28</v>
      </c>
      <c r="AZ3" s="52" t="s">
        <v>0</v>
      </c>
      <c r="BA3" s="52" t="s">
        <v>387</v>
      </c>
      <c r="BB3" s="52" t="s">
        <v>15</v>
      </c>
      <c r="BC3" s="52" t="s">
        <v>6</v>
      </c>
      <c r="BD3" s="52" t="s">
        <v>0</v>
      </c>
      <c r="BE3" s="52" t="s">
        <v>39</v>
      </c>
      <c r="BG3" s="54" t="s">
        <v>2</v>
      </c>
      <c r="BH3" s="54" t="s">
        <v>374</v>
      </c>
      <c r="BI3" s="54" t="s">
        <v>41</v>
      </c>
      <c r="BJ3" s="54" t="s">
        <v>42</v>
      </c>
      <c r="BK3" s="54" t="s">
        <v>390</v>
      </c>
      <c r="BL3" s="54" t="s">
        <v>43</v>
      </c>
      <c r="BM3" s="54" t="s">
        <v>44</v>
      </c>
      <c r="BN3" s="54" t="s">
        <v>391</v>
      </c>
      <c r="BO3" s="54" t="s">
        <v>392</v>
      </c>
      <c r="BP3" s="54" t="s">
        <v>45</v>
      </c>
      <c r="BQ3" s="54" t="s">
        <v>6</v>
      </c>
      <c r="BR3" s="54" t="s">
        <v>28</v>
      </c>
    </row>
    <row r="4" spans="1:70" ht="30">
      <c r="A4" s="1" t="s">
        <v>105</v>
      </c>
      <c r="B4" s="46" t="s">
        <v>280</v>
      </c>
      <c r="C4" s="1">
        <f>VLOOKUP(B4,$O$4:$Y$11,3,FALSE)</f>
        <v>1</v>
      </c>
      <c r="D4" s="1">
        <f>VLOOKUP(B4,$O$4:$Y$11,4,FALSE)</f>
        <v>1</v>
      </c>
      <c r="E4" s="1">
        <f>VLOOKUP(B4,$O$4:$Y$11,5,FALSE)</f>
        <v>100</v>
      </c>
      <c r="F4" s="1">
        <f>VLOOKUP(B4,$O$4:$Y$11,6,FALSE)</f>
        <v>1</v>
      </c>
      <c r="G4" s="1">
        <f>VLOOKUP(B4,$O$4:$Y$11,7,FALSE)</f>
        <v>1</v>
      </c>
      <c r="H4" s="1">
        <f>VLOOKUP(B4,$O$4:$Y$11,9,FALSE)</f>
        <v>1</v>
      </c>
      <c r="I4" s="1">
        <f>VLOOKUP(B4,$O$4:$Y$11,10,FALSE)</f>
        <v>0</v>
      </c>
      <c r="J4" s="1">
        <f>VLOOKUP(B4,$O$4:$Y$11,11,FALSE)</f>
        <v>438.4</v>
      </c>
      <c r="K4" s="1">
        <f t="shared" ref="K4:K7" si="0">VLOOKUP(B4,$AA$4:$AN$56,3,FALSE)</f>
        <v>1</v>
      </c>
      <c r="L4" s="1">
        <f t="shared" ref="L4:L7" si="1">VLOOKUP(B4,$AA$4:$AN$56,4,FALSE)</f>
        <v>-3</v>
      </c>
      <c r="M4" s="1">
        <f t="shared" ref="M4:M7" si="2">VLOOKUP(B4,$AA$4:$AN$56,6,FALSE)</f>
        <v>0</v>
      </c>
      <c r="O4" s="48" t="s">
        <v>282</v>
      </c>
      <c r="P4" s="49" t="s">
        <v>377</v>
      </c>
      <c r="Q4" s="49">
        <v>6</v>
      </c>
      <c r="R4" s="49">
        <v>9</v>
      </c>
      <c r="S4" s="49">
        <v>66.7</v>
      </c>
      <c r="T4" s="49">
        <v>114</v>
      </c>
      <c r="U4" s="49">
        <v>12.7</v>
      </c>
      <c r="V4" s="49">
        <v>17.100000000000001</v>
      </c>
      <c r="W4" s="49">
        <v>2</v>
      </c>
      <c r="X4" s="49">
        <v>0</v>
      </c>
      <c r="Y4" s="49">
        <v>246.4</v>
      </c>
      <c r="AA4" s="50" t="s">
        <v>284</v>
      </c>
      <c r="AB4" s="51" t="s">
        <v>377</v>
      </c>
      <c r="AC4" s="51">
        <v>11</v>
      </c>
      <c r="AD4" s="51">
        <v>79</v>
      </c>
      <c r="AE4" s="51">
        <v>7.2</v>
      </c>
      <c r="AF4" s="51">
        <v>0</v>
      </c>
      <c r="AG4" s="51">
        <v>1</v>
      </c>
      <c r="AH4" s="51">
        <v>11</v>
      </c>
      <c r="AI4" s="51">
        <v>11</v>
      </c>
      <c r="AJ4" s="51">
        <v>1</v>
      </c>
      <c r="AK4" s="51">
        <v>12</v>
      </c>
      <c r="AL4" s="51">
        <v>90</v>
      </c>
      <c r="AM4" s="51">
        <v>7.5</v>
      </c>
      <c r="AN4" s="51">
        <v>1</v>
      </c>
      <c r="AP4" s="52" t="s">
        <v>342</v>
      </c>
      <c r="AQ4" s="53" t="s">
        <v>377</v>
      </c>
      <c r="AR4" s="53">
        <v>3</v>
      </c>
      <c r="AS4" s="53">
        <v>4</v>
      </c>
      <c r="AT4" s="53">
        <v>7</v>
      </c>
      <c r="AU4" s="53">
        <v>0</v>
      </c>
      <c r="AV4" s="53">
        <v>0</v>
      </c>
      <c r="AW4" s="53"/>
      <c r="AX4" s="53"/>
      <c r="AY4" s="53"/>
      <c r="AZ4" s="53"/>
      <c r="BA4" s="53"/>
      <c r="BB4" s="53"/>
      <c r="BC4" s="53"/>
      <c r="BD4" s="53"/>
      <c r="BE4" s="53"/>
      <c r="BG4" s="54" t="s">
        <v>350</v>
      </c>
      <c r="BH4" s="55" t="s">
        <v>377</v>
      </c>
      <c r="BI4" s="55">
        <v>6</v>
      </c>
      <c r="BJ4" s="55">
        <v>6</v>
      </c>
      <c r="BK4" s="55">
        <v>100</v>
      </c>
      <c r="BL4" s="55">
        <v>1</v>
      </c>
      <c r="BM4" s="55">
        <v>1</v>
      </c>
      <c r="BN4" s="55">
        <v>100</v>
      </c>
      <c r="BO4" s="55">
        <v>9</v>
      </c>
      <c r="BP4" s="55"/>
      <c r="BQ4" s="55"/>
      <c r="BR4" s="55"/>
    </row>
    <row r="5" spans="1:70" ht="30">
      <c r="A5" s="1" t="s">
        <v>105</v>
      </c>
      <c r="B5" s="46" t="s">
        <v>281</v>
      </c>
      <c r="C5" s="1">
        <f>VLOOKUP(B5,$O$4:$Y$11,3,FALSE)</f>
        <v>0</v>
      </c>
      <c r="D5" s="1">
        <f>VLOOKUP(B5,$O$4:$Y$11,4,FALSE)</f>
        <v>1</v>
      </c>
      <c r="E5" s="1">
        <f>VLOOKUP(B5,$O$4:$Y$11,5,FALSE)</f>
        <v>0</v>
      </c>
      <c r="F5" s="1">
        <f>VLOOKUP(B5,$O$4:$Y$11,6,FALSE)</f>
        <v>0</v>
      </c>
      <c r="G5" s="1">
        <f>VLOOKUP(B5,$O$4:$Y$11,7,FALSE)</f>
        <v>0</v>
      </c>
      <c r="H5" s="1">
        <f>VLOOKUP(B5,$O$4:$Y$11,9,FALSE)</f>
        <v>0</v>
      </c>
      <c r="I5" s="1">
        <f>VLOOKUP(B5,$O$4:$Y$11,10,FALSE)</f>
        <v>0</v>
      </c>
      <c r="J5" s="1">
        <f>VLOOKUP(B5,$O$4:$Y$11,11,FALSE)</f>
        <v>0</v>
      </c>
      <c r="K5" s="1" t="e">
        <f t="shared" si="0"/>
        <v>#N/A</v>
      </c>
      <c r="L5" s="1" t="e">
        <f t="shared" si="1"/>
        <v>#N/A</v>
      </c>
      <c r="M5" s="1" t="e">
        <f t="shared" si="2"/>
        <v>#N/A</v>
      </c>
      <c r="O5" s="48" t="s">
        <v>279</v>
      </c>
      <c r="P5" s="49" t="s">
        <v>377</v>
      </c>
      <c r="Q5" s="49">
        <v>4</v>
      </c>
      <c r="R5" s="49">
        <v>9</v>
      </c>
      <c r="S5" s="49">
        <v>44.4</v>
      </c>
      <c r="T5" s="49">
        <v>87</v>
      </c>
      <c r="U5" s="49">
        <v>9.6999999999999993</v>
      </c>
      <c r="V5" s="49">
        <v>9.1</v>
      </c>
      <c r="W5" s="49">
        <v>2</v>
      </c>
      <c r="X5" s="49">
        <v>1</v>
      </c>
      <c r="Y5" s="49">
        <v>176.8</v>
      </c>
      <c r="AA5" s="50" t="s">
        <v>289</v>
      </c>
      <c r="AB5" s="51" t="s">
        <v>377</v>
      </c>
      <c r="AC5" s="51">
        <v>9</v>
      </c>
      <c r="AD5" s="51">
        <v>86</v>
      </c>
      <c r="AE5" s="51">
        <v>9.6</v>
      </c>
      <c r="AF5" s="51">
        <v>1</v>
      </c>
      <c r="AG5" s="51"/>
      <c r="AH5" s="51"/>
      <c r="AI5" s="51"/>
      <c r="AJ5" s="51"/>
      <c r="AK5" s="51">
        <v>9</v>
      </c>
      <c r="AL5" s="51">
        <v>86</v>
      </c>
      <c r="AM5" s="51">
        <v>9.6</v>
      </c>
      <c r="AN5" s="51">
        <v>1</v>
      </c>
      <c r="AP5" s="52" t="s">
        <v>312</v>
      </c>
      <c r="AQ5" s="53" t="s">
        <v>377</v>
      </c>
      <c r="AR5" s="53">
        <v>3</v>
      </c>
      <c r="AS5" s="53">
        <v>3</v>
      </c>
      <c r="AT5" s="53">
        <v>6</v>
      </c>
      <c r="AU5" s="53">
        <v>1.5</v>
      </c>
      <c r="AV5" s="53">
        <v>0</v>
      </c>
      <c r="AW5" s="53"/>
      <c r="AX5" s="53"/>
      <c r="AY5" s="53"/>
      <c r="AZ5" s="53"/>
      <c r="BA5" s="53"/>
      <c r="BB5" s="53"/>
      <c r="BC5" s="53"/>
      <c r="BD5" s="53"/>
      <c r="BE5" s="53"/>
      <c r="BG5" s="54" t="s">
        <v>349</v>
      </c>
      <c r="BH5" s="55" t="s">
        <v>377</v>
      </c>
      <c r="BI5" s="55">
        <v>1</v>
      </c>
      <c r="BJ5" s="55">
        <v>2</v>
      </c>
      <c r="BK5" s="55">
        <v>50</v>
      </c>
      <c r="BL5" s="55">
        <v>0</v>
      </c>
      <c r="BM5" s="55">
        <v>0</v>
      </c>
      <c r="BN5" s="55"/>
      <c r="BO5" s="55">
        <v>1</v>
      </c>
      <c r="BP5" s="55"/>
      <c r="BQ5" s="55"/>
      <c r="BR5" s="55"/>
    </row>
    <row r="6" spans="1:70" ht="45">
      <c r="A6" s="1" t="s">
        <v>105</v>
      </c>
      <c r="B6" s="46" t="s">
        <v>282</v>
      </c>
      <c r="C6" s="1">
        <f>VLOOKUP(B6,$O$4:$Y$11,3,FALSE)</f>
        <v>6</v>
      </c>
      <c r="D6" s="1">
        <f>VLOOKUP(B6,$O$4:$Y$11,4,FALSE)</f>
        <v>9</v>
      </c>
      <c r="E6" s="1">
        <f>VLOOKUP(B6,$O$4:$Y$11,5,FALSE)</f>
        <v>66.7</v>
      </c>
      <c r="F6" s="1">
        <f>VLOOKUP(B6,$O$4:$Y$11,6,FALSE)</f>
        <v>114</v>
      </c>
      <c r="G6" s="1">
        <f>VLOOKUP(B6,$O$4:$Y$11,7,FALSE)</f>
        <v>12.7</v>
      </c>
      <c r="H6" s="1">
        <f>VLOOKUP(B6,$O$4:$Y$11,9,FALSE)</f>
        <v>2</v>
      </c>
      <c r="I6" s="1">
        <f>VLOOKUP(B6,$O$4:$Y$11,10,FALSE)</f>
        <v>0</v>
      </c>
      <c r="J6" s="1">
        <f>VLOOKUP(B6,$O$4:$Y$11,11,FALSE)</f>
        <v>246.4</v>
      </c>
      <c r="K6" s="1">
        <f t="shared" si="0"/>
        <v>1</v>
      </c>
      <c r="L6" s="1">
        <f t="shared" si="1"/>
        <v>-22</v>
      </c>
      <c r="M6" s="1">
        <f t="shared" si="2"/>
        <v>0</v>
      </c>
      <c r="O6" s="48" t="s">
        <v>280</v>
      </c>
      <c r="P6" s="49" t="s">
        <v>377</v>
      </c>
      <c r="Q6" s="49">
        <v>1</v>
      </c>
      <c r="R6" s="49">
        <v>1</v>
      </c>
      <c r="S6" s="49">
        <v>100</v>
      </c>
      <c r="T6" s="49">
        <v>1</v>
      </c>
      <c r="U6" s="49">
        <v>1</v>
      </c>
      <c r="V6" s="49">
        <v>21</v>
      </c>
      <c r="W6" s="49">
        <v>1</v>
      </c>
      <c r="X6" s="49">
        <v>0</v>
      </c>
      <c r="Y6" s="49">
        <v>438.4</v>
      </c>
      <c r="AA6" s="50" t="s">
        <v>279</v>
      </c>
      <c r="AB6" s="51" t="s">
        <v>377</v>
      </c>
      <c r="AC6" s="51">
        <v>6</v>
      </c>
      <c r="AD6" s="51">
        <v>25</v>
      </c>
      <c r="AE6" s="51">
        <v>4.2</v>
      </c>
      <c r="AF6" s="51">
        <v>1</v>
      </c>
      <c r="AG6" s="51"/>
      <c r="AH6" s="51"/>
      <c r="AI6" s="51"/>
      <c r="AJ6" s="51"/>
      <c r="AK6" s="51">
        <v>6</v>
      </c>
      <c r="AL6" s="51">
        <v>25</v>
      </c>
      <c r="AM6" s="51">
        <v>4.2</v>
      </c>
      <c r="AN6" s="51">
        <v>1</v>
      </c>
      <c r="AP6" s="52" t="s">
        <v>320</v>
      </c>
      <c r="AQ6" s="53" t="s">
        <v>377</v>
      </c>
      <c r="AR6" s="53">
        <v>2</v>
      </c>
      <c r="AS6" s="53">
        <v>4</v>
      </c>
      <c r="AT6" s="53">
        <v>6</v>
      </c>
      <c r="AU6" s="53">
        <v>0</v>
      </c>
      <c r="AV6" s="53">
        <v>0</v>
      </c>
      <c r="AW6" s="53"/>
      <c r="AX6" s="53"/>
      <c r="AY6" s="53"/>
      <c r="AZ6" s="53"/>
      <c r="BA6" s="53"/>
      <c r="BB6" s="53"/>
      <c r="BC6" s="53"/>
      <c r="BD6" s="53"/>
      <c r="BE6" s="53"/>
      <c r="BG6" s="54" t="s">
        <v>352</v>
      </c>
      <c r="BH6" s="55" t="s">
        <v>377</v>
      </c>
      <c r="BI6" s="55"/>
      <c r="BJ6" s="55"/>
      <c r="BK6" s="55"/>
      <c r="BL6" s="55"/>
      <c r="BM6" s="55"/>
      <c r="BN6" s="55"/>
      <c r="BO6" s="55"/>
      <c r="BP6" s="55">
        <v>3</v>
      </c>
      <c r="BQ6" s="55">
        <v>139</v>
      </c>
      <c r="BR6" s="55">
        <v>46.3</v>
      </c>
    </row>
    <row r="7" spans="1:70" ht="30">
      <c r="A7" s="1" t="s">
        <v>105</v>
      </c>
      <c r="B7" s="46" t="s">
        <v>283</v>
      </c>
      <c r="C7" s="1" t="e">
        <f>VLOOKUP(B7,$O$4:$Y$11,3,FALSE)</f>
        <v>#N/A</v>
      </c>
      <c r="D7" s="1" t="e">
        <f>VLOOKUP(B7,$O$4:$Y$11,4,FALSE)</f>
        <v>#N/A</v>
      </c>
      <c r="E7" s="1" t="e">
        <f>VLOOKUP(B7,$O$4:$Y$11,5,FALSE)</f>
        <v>#N/A</v>
      </c>
      <c r="F7" s="1" t="e">
        <f>VLOOKUP(B7,$O$4:$Y$11,6,FALSE)</f>
        <v>#N/A</v>
      </c>
      <c r="G7" s="1" t="e">
        <f>VLOOKUP(B7,$O$4:$Y$11,7,FALSE)</f>
        <v>#N/A</v>
      </c>
      <c r="H7" s="1" t="e">
        <f>VLOOKUP(B7,$O$4:$Y$11,9,FALSE)</f>
        <v>#N/A</v>
      </c>
      <c r="I7" s="1" t="e">
        <f>VLOOKUP(B7,$O$4:$Y$11,10,FALSE)</f>
        <v>#N/A</v>
      </c>
      <c r="J7" s="1" t="e">
        <f>VLOOKUP(B7,$O$4:$Y$11,11,FALSE)</f>
        <v>#N/A</v>
      </c>
      <c r="K7" s="1" t="e">
        <f t="shared" si="0"/>
        <v>#N/A</v>
      </c>
      <c r="L7" s="1" t="e">
        <f t="shared" si="1"/>
        <v>#N/A</v>
      </c>
      <c r="M7" s="1" t="e">
        <f t="shared" si="2"/>
        <v>#N/A</v>
      </c>
      <c r="O7" s="48" t="s">
        <v>281</v>
      </c>
      <c r="P7" s="49" t="s">
        <v>377</v>
      </c>
      <c r="Q7" s="49">
        <v>0</v>
      </c>
      <c r="R7" s="49">
        <v>1</v>
      </c>
      <c r="S7" s="49">
        <v>0</v>
      </c>
      <c r="T7" s="49">
        <v>0</v>
      </c>
      <c r="U7" s="49">
        <v>0</v>
      </c>
      <c r="V7" s="49">
        <v>0</v>
      </c>
      <c r="W7" s="49">
        <v>0</v>
      </c>
      <c r="X7" s="49">
        <v>0</v>
      </c>
      <c r="Y7" s="49">
        <v>0</v>
      </c>
      <c r="AA7" s="50" t="s">
        <v>286</v>
      </c>
      <c r="AB7" s="51" t="s">
        <v>377</v>
      </c>
      <c r="AC7" s="51">
        <v>3</v>
      </c>
      <c r="AD7" s="51">
        <v>11</v>
      </c>
      <c r="AE7" s="51">
        <v>3.7</v>
      </c>
      <c r="AF7" s="51">
        <v>1</v>
      </c>
      <c r="AG7" s="51"/>
      <c r="AH7" s="51"/>
      <c r="AI7" s="51"/>
      <c r="AJ7" s="51"/>
      <c r="AK7" s="51">
        <v>3</v>
      </c>
      <c r="AL7" s="51">
        <v>11</v>
      </c>
      <c r="AM7" s="51">
        <v>3.7</v>
      </c>
      <c r="AN7" s="51">
        <v>1</v>
      </c>
      <c r="AP7" s="52" t="s">
        <v>307</v>
      </c>
      <c r="AQ7" s="53" t="s">
        <v>377</v>
      </c>
      <c r="AR7" s="53">
        <v>3</v>
      </c>
      <c r="AS7" s="53">
        <v>2</v>
      </c>
      <c r="AT7" s="53">
        <v>5</v>
      </c>
      <c r="AU7" s="53">
        <v>3</v>
      </c>
      <c r="AV7" s="53">
        <v>2</v>
      </c>
      <c r="AW7" s="53"/>
      <c r="AX7" s="53"/>
      <c r="AY7" s="53"/>
      <c r="AZ7" s="53"/>
      <c r="BA7" s="53">
        <v>1</v>
      </c>
      <c r="BB7" s="53"/>
      <c r="BC7" s="53"/>
      <c r="BD7" s="53"/>
      <c r="BE7" s="53"/>
      <c r="BG7" s="54" t="s">
        <v>351</v>
      </c>
      <c r="BH7" s="55" t="s">
        <v>377</v>
      </c>
      <c r="BI7" s="55"/>
      <c r="BJ7" s="55"/>
      <c r="BK7" s="55"/>
      <c r="BL7" s="55"/>
      <c r="BM7" s="55"/>
      <c r="BN7" s="55"/>
      <c r="BO7" s="55"/>
      <c r="BP7" s="55">
        <v>1</v>
      </c>
      <c r="BQ7" s="55">
        <v>42</v>
      </c>
      <c r="BR7" s="55">
        <v>42</v>
      </c>
    </row>
    <row r="8" spans="1:70" ht="30">
      <c r="A8" s="1"/>
      <c r="B8" s="46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AA8" s="50" t="s">
        <v>287</v>
      </c>
      <c r="AB8" s="51" t="s">
        <v>377</v>
      </c>
      <c r="AC8" s="51">
        <v>3</v>
      </c>
      <c r="AD8" s="51">
        <v>9</v>
      </c>
      <c r="AE8" s="51">
        <v>3</v>
      </c>
      <c r="AF8" s="51">
        <v>0</v>
      </c>
      <c r="AG8" s="51">
        <v>1</v>
      </c>
      <c r="AH8" s="51">
        <v>3</v>
      </c>
      <c r="AI8" s="51">
        <v>3</v>
      </c>
      <c r="AJ8" s="51">
        <v>0</v>
      </c>
      <c r="AK8" s="51">
        <v>4</v>
      </c>
      <c r="AL8" s="51">
        <v>12</v>
      </c>
      <c r="AM8" s="51">
        <v>3</v>
      </c>
      <c r="AN8" s="51">
        <v>0</v>
      </c>
      <c r="AP8" s="52" t="s">
        <v>388</v>
      </c>
      <c r="AQ8" s="53" t="s">
        <v>377</v>
      </c>
      <c r="AR8" s="53">
        <v>2</v>
      </c>
      <c r="AS8" s="53">
        <v>3</v>
      </c>
      <c r="AT8" s="53">
        <v>5</v>
      </c>
      <c r="AU8" s="53">
        <v>0</v>
      </c>
      <c r="AV8" s="53">
        <v>0</v>
      </c>
      <c r="AW8" s="53"/>
      <c r="AX8" s="53"/>
      <c r="AY8" s="53"/>
      <c r="AZ8" s="53"/>
      <c r="BA8" s="53">
        <v>1</v>
      </c>
      <c r="BB8" s="53"/>
      <c r="BC8" s="53"/>
      <c r="BD8" s="53"/>
      <c r="BE8" s="53"/>
    </row>
    <row r="9" spans="1:70" ht="30">
      <c r="A9" s="1"/>
      <c r="B9" s="46"/>
      <c r="P9" s="46"/>
      <c r="Q9" s="1"/>
      <c r="R9" s="1"/>
      <c r="S9" s="1"/>
      <c r="T9" s="1"/>
      <c r="U9" s="1"/>
      <c r="V9" s="1"/>
      <c r="W9" s="1"/>
      <c r="X9" s="1"/>
      <c r="AA9" s="50" t="s">
        <v>292</v>
      </c>
      <c r="AB9" s="51" t="s">
        <v>377</v>
      </c>
      <c r="AC9" s="51">
        <v>1</v>
      </c>
      <c r="AD9" s="51">
        <v>23</v>
      </c>
      <c r="AE9" s="51">
        <v>23</v>
      </c>
      <c r="AF9" s="51">
        <v>0</v>
      </c>
      <c r="AG9" s="51">
        <v>1</v>
      </c>
      <c r="AH9" s="51">
        <v>8</v>
      </c>
      <c r="AI9" s="51">
        <v>8</v>
      </c>
      <c r="AJ9" s="51">
        <v>1</v>
      </c>
      <c r="AK9" s="51">
        <v>2</v>
      </c>
      <c r="AL9" s="51">
        <v>31</v>
      </c>
      <c r="AM9" s="51">
        <v>15.5</v>
      </c>
      <c r="AN9" s="51">
        <v>1</v>
      </c>
      <c r="AP9" s="52" t="s">
        <v>335</v>
      </c>
      <c r="AQ9" s="53" t="s">
        <v>377</v>
      </c>
      <c r="AR9" s="53">
        <v>2</v>
      </c>
      <c r="AS9" s="53">
        <v>3</v>
      </c>
      <c r="AT9" s="53">
        <v>5</v>
      </c>
      <c r="AU9" s="53">
        <v>0</v>
      </c>
      <c r="AV9" s="53">
        <v>0</v>
      </c>
      <c r="AW9" s="53"/>
      <c r="AX9" s="53"/>
      <c r="AY9" s="53"/>
      <c r="AZ9" s="53"/>
      <c r="BA9" s="53"/>
      <c r="BB9" s="53"/>
      <c r="BC9" s="53"/>
      <c r="BD9" s="53"/>
      <c r="BE9" s="53"/>
    </row>
    <row r="10" spans="1:70" ht="63">
      <c r="A10" s="17" t="s">
        <v>26</v>
      </c>
      <c r="B10" s="46"/>
      <c r="O10" s="12"/>
      <c r="P10" s="46"/>
      <c r="Q10" s="1"/>
      <c r="R10" s="1"/>
      <c r="S10" s="1"/>
      <c r="T10" s="1"/>
      <c r="U10" s="1"/>
      <c r="V10" s="1"/>
      <c r="W10" s="1"/>
      <c r="X10" s="1"/>
      <c r="AA10" s="50" t="s">
        <v>302</v>
      </c>
      <c r="AB10" s="51" t="s">
        <v>377</v>
      </c>
      <c r="AC10" s="51">
        <v>1</v>
      </c>
      <c r="AD10" s="51">
        <v>3</v>
      </c>
      <c r="AE10" s="51">
        <v>3</v>
      </c>
      <c r="AF10" s="51">
        <v>0</v>
      </c>
      <c r="AG10" s="51">
        <v>1</v>
      </c>
      <c r="AH10" s="51">
        <v>24</v>
      </c>
      <c r="AI10" s="51">
        <v>24</v>
      </c>
      <c r="AJ10" s="51">
        <v>0</v>
      </c>
      <c r="AK10" s="51">
        <v>2</v>
      </c>
      <c r="AL10" s="51">
        <v>27</v>
      </c>
      <c r="AM10" s="51">
        <v>13.5</v>
      </c>
      <c r="AN10" s="51">
        <v>0</v>
      </c>
      <c r="AP10" s="52" t="s">
        <v>330</v>
      </c>
      <c r="AQ10" s="53" t="s">
        <v>377</v>
      </c>
      <c r="AR10" s="53">
        <v>1</v>
      </c>
      <c r="AS10" s="53">
        <v>3</v>
      </c>
      <c r="AT10" s="53">
        <v>4</v>
      </c>
      <c r="AU10" s="53">
        <v>0</v>
      </c>
      <c r="AV10" s="53">
        <v>0</v>
      </c>
      <c r="AW10" s="53"/>
      <c r="AX10" s="53"/>
      <c r="AY10" s="53"/>
      <c r="AZ10" s="53"/>
      <c r="BA10" s="53"/>
      <c r="BB10" s="53"/>
      <c r="BC10" s="53"/>
      <c r="BD10" s="53"/>
      <c r="BE10" s="53"/>
    </row>
    <row r="11" spans="1:70" ht="30">
      <c r="A11" s="10" t="s">
        <v>1</v>
      </c>
      <c r="B11" s="46" t="s">
        <v>2</v>
      </c>
      <c r="C11" t="s">
        <v>29</v>
      </c>
      <c r="D11" t="s">
        <v>6</v>
      </c>
      <c r="E11" t="s">
        <v>28</v>
      </c>
      <c r="F11" t="s">
        <v>0</v>
      </c>
      <c r="G11" t="s">
        <v>30</v>
      </c>
      <c r="H11" t="s">
        <v>32</v>
      </c>
      <c r="I11" t="s">
        <v>31</v>
      </c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50" t="s">
        <v>393</v>
      </c>
      <c r="AB11" s="51" t="s">
        <v>377</v>
      </c>
      <c r="AC11" s="51">
        <v>1</v>
      </c>
      <c r="AD11" s="51">
        <v>3</v>
      </c>
      <c r="AE11" s="51">
        <v>3</v>
      </c>
      <c r="AF11" s="51">
        <v>0</v>
      </c>
      <c r="AG11" s="51"/>
      <c r="AH11" s="51"/>
      <c r="AI11" s="51"/>
      <c r="AJ11" s="51"/>
      <c r="AK11" s="51">
        <v>1</v>
      </c>
      <c r="AL11" s="51">
        <v>3</v>
      </c>
      <c r="AM11" s="51">
        <v>3</v>
      </c>
      <c r="AN11" s="51">
        <v>0</v>
      </c>
      <c r="AP11" s="52" t="s">
        <v>319</v>
      </c>
      <c r="AQ11" s="53" t="s">
        <v>377</v>
      </c>
      <c r="AR11" s="53">
        <v>3</v>
      </c>
      <c r="AS11" s="53">
        <v>0</v>
      </c>
      <c r="AT11" s="53">
        <v>3</v>
      </c>
      <c r="AU11" s="53">
        <v>0</v>
      </c>
      <c r="AV11" s="53">
        <v>0</v>
      </c>
      <c r="AW11" s="53"/>
      <c r="AX11" s="53"/>
      <c r="AY11" s="53"/>
      <c r="AZ11" s="53"/>
      <c r="BA11" s="53"/>
      <c r="BB11" s="53"/>
      <c r="BC11" s="53"/>
      <c r="BD11" s="53"/>
      <c r="BE11" s="53">
        <v>2</v>
      </c>
    </row>
    <row r="12" spans="1:70" ht="30">
      <c r="A12" s="1" t="s">
        <v>90</v>
      </c>
      <c r="B12" s="46" t="s">
        <v>284</v>
      </c>
      <c r="C12">
        <f t="shared" ref="C12:C17" si="3">VLOOKUP(B12,$AA$4:$AN$36,3,FALSE)</f>
        <v>11</v>
      </c>
      <c r="D12">
        <f t="shared" ref="D12:D17" si="4">VLOOKUP(B12,$AA$4:$AN$36,4,FALSE)</f>
        <v>79</v>
      </c>
      <c r="E12">
        <f t="shared" ref="E12:E17" si="5">VLOOKUP(B12,$AA$4:$AN$36,5,FALSE)</f>
        <v>7.2</v>
      </c>
      <c r="F12">
        <f t="shared" ref="F12:F17" si="6">VLOOKUP(B12,$AA$4:$AN$36,6,FALSE)</f>
        <v>0</v>
      </c>
      <c r="G12">
        <f t="shared" ref="G12:G17" si="7">VLOOKUP(B12,$AA$4:$AN$36,7,FALSE)</f>
        <v>1</v>
      </c>
      <c r="H12">
        <f t="shared" ref="H12:H17" si="8">VLOOKUP(B12,$AA$4:$AN$36,8,FALSE)</f>
        <v>11</v>
      </c>
      <c r="I12">
        <f t="shared" ref="I12:I17" si="9">VLOOKUP(B12,$AA$4:$AN$36,10,FALSE)</f>
        <v>1</v>
      </c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50" t="s">
        <v>280</v>
      </c>
      <c r="AB12" s="51" t="s">
        <v>377</v>
      </c>
      <c r="AC12" s="51">
        <v>1</v>
      </c>
      <c r="AD12" s="51">
        <v>-3</v>
      </c>
      <c r="AE12" s="51">
        <v>-3</v>
      </c>
      <c r="AF12" s="51">
        <v>0</v>
      </c>
      <c r="AG12" s="51"/>
      <c r="AH12" s="51"/>
      <c r="AI12" s="51"/>
      <c r="AJ12" s="51"/>
      <c r="AK12" s="51">
        <v>1</v>
      </c>
      <c r="AL12" s="51">
        <v>-3</v>
      </c>
      <c r="AM12" s="51">
        <v>-3</v>
      </c>
      <c r="AN12" s="51">
        <v>0</v>
      </c>
      <c r="AP12" s="52" t="s">
        <v>303</v>
      </c>
      <c r="AQ12" s="53" t="s">
        <v>377</v>
      </c>
      <c r="AR12" s="53">
        <v>1</v>
      </c>
      <c r="AS12" s="53">
        <v>2</v>
      </c>
      <c r="AT12" s="53">
        <v>3</v>
      </c>
      <c r="AU12" s="53">
        <v>0</v>
      </c>
      <c r="AV12" s="53">
        <v>0</v>
      </c>
      <c r="AW12" s="53"/>
      <c r="AX12" s="53"/>
      <c r="AY12" s="53"/>
      <c r="AZ12" s="53"/>
      <c r="BA12" s="53"/>
      <c r="BB12" s="53"/>
      <c r="BC12" s="53"/>
      <c r="BD12" s="53"/>
      <c r="BE12" s="53"/>
    </row>
    <row r="13" spans="1:70" ht="30">
      <c r="A13" s="1" t="s">
        <v>90</v>
      </c>
      <c r="B13" s="46" t="s">
        <v>285</v>
      </c>
      <c r="C13" t="e">
        <f t="shared" si="3"/>
        <v>#N/A</v>
      </c>
      <c r="D13" t="e">
        <f t="shared" si="4"/>
        <v>#N/A</v>
      </c>
      <c r="E13" t="e">
        <f t="shared" si="5"/>
        <v>#N/A</v>
      </c>
      <c r="F13" t="e">
        <f t="shared" si="6"/>
        <v>#N/A</v>
      </c>
      <c r="G13" t="e">
        <f t="shared" si="7"/>
        <v>#N/A</v>
      </c>
      <c r="H13" t="e">
        <f t="shared" si="8"/>
        <v>#N/A</v>
      </c>
      <c r="I13" t="e">
        <f t="shared" si="9"/>
        <v>#N/A</v>
      </c>
      <c r="O13" s="46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50" t="s">
        <v>282</v>
      </c>
      <c r="AB13" s="51" t="s">
        <v>377</v>
      </c>
      <c r="AC13" s="51">
        <v>1</v>
      </c>
      <c r="AD13" s="51">
        <v>-22</v>
      </c>
      <c r="AE13" s="51">
        <v>-22</v>
      </c>
      <c r="AF13" s="51">
        <v>0</v>
      </c>
      <c r="AG13" s="51"/>
      <c r="AH13" s="51"/>
      <c r="AI13" s="51"/>
      <c r="AJ13" s="51"/>
      <c r="AK13" s="51">
        <v>1</v>
      </c>
      <c r="AL13" s="51">
        <v>-22</v>
      </c>
      <c r="AM13" s="51">
        <v>-22</v>
      </c>
      <c r="AN13" s="51">
        <v>0</v>
      </c>
      <c r="AP13" s="52" t="s">
        <v>292</v>
      </c>
      <c r="AQ13" s="53" t="s">
        <v>377</v>
      </c>
      <c r="AR13" s="53">
        <v>1</v>
      </c>
      <c r="AS13" s="53">
        <v>2</v>
      </c>
      <c r="AT13" s="53">
        <v>3</v>
      </c>
      <c r="AU13" s="53">
        <v>0</v>
      </c>
      <c r="AV13" s="53">
        <v>0</v>
      </c>
      <c r="AW13" s="53"/>
      <c r="AX13" s="53"/>
      <c r="AY13" s="53"/>
      <c r="AZ13" s="53"/>
      <c r="BA13" s="53"/>
      <c r="BB13" s="53"/>
      <c r="BC13" s="53"/>
      <c r="BD13" s="53"/>
      <c r="BE13" s="53"/>
    </row>
    <row r="14" spans="1:70" ht="45">
      <c r="A14" s="1" t="s">
        <v>90</v>
      </c>
      <c r="B14" s="46" t="s">
        <v>286</v>
      </c>
      <c r="C14">
        <f t="shared" si="3"/>
        <v>3</v>
      </c>
      <c r="D14">
        <f t="shared" si="4"/>
        <v>11</v>
      </c>
      <c r="E14">
        <f t="shared" si="5"/>
        <v>3.7</v>
      </c>
      <c r="F14">
        <f t="shared" si="6"/>
        <v>1</v>
      </c>
      <c r="G14">
        <f t="shared" si="7"/>
        <v>0</v>
      </c>
      <c r="H14">
        <f t="shared" si="8"/>
        <v>0</v>
      </c>
      <c r="I14">
        <f t="shared" si="9"/>
        <v>0</v>
      </c>
      <c r="O14" s="46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50" t="s">
        <v>354</v>
      </c>
      <c r="AB14" s="51" t="s">
        <v>377</v>
      </c>
      <c r="AC14" s="51"/>
      <c r="AD14" s="51"/>
      <c r="AE14" s="51"/>
      <c r="AF14" s="51"/>
      <c r="AG14" s="51">
        <v>2</v>
      </c>
      <c r="AH14" s="51">
        <v>66</v>
      </c>
      <c r="AI14" s="51">
        <v>33</v>
      </c>
      <c r="AJ14" s="51">
        <v>1</v>
      </c>
      <c r="AK14" s="51">
        <v>2</v>
      </c>
      <c r="AL14" s="51">
        <v>66</v>
      </c>
      <c r="AM14" s="51">
        <v>33</v>
      </c>
      <c r="AN14" s="51">
        <v>1</v>
      </c>
      <c r="AP14" s="52" t="s">
        <v>323</v>
      </c>
      <c r="AQ14" s="53" t="s">
        <v>377</v>
      </c>
      <c r="AR14" s="53">
        <v>1</v>
      </c>
      <c r="AS14" s="53">
        <v>2</v>
      </c>
      <c r="AT14" s="53">
        <v>3</v>
      </c>
      <c r="AU14" s="53">
        <v>0.5</v>
      </c>
      <c r="AV14" s="53">
        <v>0</v>
      </c>
      <c r="AW14" s="53"/>
      <c r="AX14" s="53"/>
      <c r="AY14" s="53"/>
      <c r="AZ14" s="53"/>
      <c r="BA14" s="53"/>
      <c r="BB14" s="53"/>
      <c r="BC14" s="53"/>
      <c r="BD14" s="53"/>
      <c r="BE14" s="53"/>
    </row>
    <row r="15" spans="1:70" ht="30">
      <c r="A15" s="1" t="s">
        <v>90</v>
      </c>
      <c r="B15" s="46" t="s">
        <v>287</v>
      </c>
      <c r="C15">
        <f t="shared" si="3"/>
        <v>3</v>
      </c>
      <c r="D15">
        <f t="shared" si="4"/>
        <v>9</v>
      </c>
      <c r="E15">
        <f t="shared" si="5"/>
        <v>3</v>
      </c>
      <c r="F15">
        <f t="shared" si="6"/>
        <v>0</v>
      </c>
      <c r="G15">
        <f t="shared" si="7"/>
        <v>1</v>
      </c>
      <c r="H15">
        <f t="shared" si="8"/>
        <v>3</v>
      </c>
      <c r="I15">
        <f t="shared" si="9"/>
        <v>0</v>
      </c>
      <c r="O15" s="46"/>
      <c r="P15" s="1"/>
      <c r="Q15" s="1"/>
      <c r="R15" s="1"/>
      <c r="S15" s="1"/>
      <c r="T15" s="1"/>
      <c r="U15" s="10"/>
      <c r="V15" s="10"/>
      <c r="W15" s="10"/>
      <c r="X15" s="10"/>
      <c r="Y15" s="1"/>
      <c r="Z15" s="1"/>
      <c r="AA15" s="50" t="s">
        <v>291</v>
      </c>
      <c r="AB15" s="51" t="s">
        <v>377</v>
      </c>
      <c r="AC15" s="51"/>
      <c r="AD15" s="51"/>
      <c r="AE15" s="51"/>
      <c r="AF15" s="51"/>
      <c r="AG15" s="51">
        <v>1</v>
      </c>
      <c r="AH15" s="51">
        <v>43</v>
      </c>
      <c r="AI15" s="51">
        <v>43</v>
      </c>
      <c r="AJ15" s="51">
        <v>0</v>
      </c>
      <c r="AK15" s="51">
        <v>1</v>
      </c>
      <c r="AL15" s="51">
        <v>43</v>
      </c>
      <c r="AM15" s="51">
        <v>43</v>
      </c>
      <c r="AN15" s="51">
        <v>0</v>
      </c>
      <c r="AP15" s="52" t="s">
        <v>325</v>
      </c>
      <c r="AQ15" s="53" t="s">
        <v>377</v>
      </c>
      <c r="AR15" s="53">
        <v>2</v>
      </c>
      <c r="AS15" s="53">
        <v>1</v>
      </c>
      <c r="AT15" s="53">
        <v>3</v>
      </c>
      <c r="AU15" s="53">
        <v>0</v>
      </c>
      <c r="AV15" s="53">
        <v>0</v>
      </c>
      <c r="AW15" s="53"/>
      <c r="AX15" s="53"/>
      <c r="AY15" s="53"/>
      <c r="AZ15" s="53"/>
      <c r="BA15" s="53"/>
      <c r="BB15" s="53"/>
      <c r="BC15" s="53"/>
      <c r="BD15" s="53"/>
      <c r="BE15" s="53"/>
    </row>
    <row r="16" spans="1:70" ht="30">
      <c r="A16" s="1" t="s">
        <v>90</v>
      </c>
      <c r="B16" s="46" t="s">
        <v>288</v>
      </c>
      <c r="C16" t="e">
        <f t="shared" si="3"/>
        <v>#N/A</v>
      </c>
      <c r="D16" t="e">
        <f t="shared" si="4"/>
        <v>#N/A</v>
      </c>
      <c r="E16" t="e">
        <f t="shared" si="5"/>
        <v>#N/A</v>
      </c>
      <c r="F16" t="e">
        <f t="shared" si="6"/>
        <v>#N/A</v>
      </c>
      <c r="G16" t="e">
        <f t="shared" si="7"/>
        <v>#N/A</v>
      </c>
      <c r="H16" t="e">
        <f t="shared" si="8"/>
        <v>#N/A</v>
      </c>
      <c r="I16" t="e">
        <f t="shared" si="9"/>
        <v>#N/A</v>
      </c>
      <c r="O16" s="46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50" t="s">
        <v>293</v>
      </c>
      <c r="AB16" s="51" t="s">
        <v>377</v>
      </c>
      <c r="AC16" s="51"/>
      <c r="AD16" s="51"/>
      <c r="AE16" s="51"/>
      <c r="AF16" s="51"/>
      <c r="AG16" s="51">
        <v>1</v>
      </c>
      <c r="AH16" s="51">
        <v>29</v>
      </c>
      <c r="AI16" s="51">
        <v>29</v>
      </c>
      <c r="AJ16" s="51">
        <v>0</v>
      </c>
      <c r="AK16" s="51">
        <v>1</v>
      </c>
      <c r="AL16" s="51">
        <v>29</v>
      </c>
      <c r="AM16" s="51">
        <v>29</v>
      </c>
      <c r="AN16" s="51">
        <v>0</v>
      </c>
      <c r="AP16" s="52" t="s">
        <v>333</v>
      </c>
      <c r="AQ16" s="53" t="s">
        <v>377</v>
      </c>
      <c r="AR16" s="53">
        <v>1</v>
      </c>
      <c r="AS16" s="53">
        <v>1</v>
      </c>
      <c r="AT16" s="53">
        <v>2</v>
      </c>
      <c r="AU16" s="53">
        <v>0</v>
      </c>
      <c r="AV16" s="53">
        <v>0</v>
      </c>
      <c r="AW16" s="53">
        <v>1</v>
      </c>
      <c r="AX16" s="53">
        <v>43</v>
      </c>
      <c r="AY16" s="53">
        <v>43</v>
      </c>
      <c r="AZ16" s="53">
        <v>0</v>
      </c>
      <c r="BA16" s="53">
        <v>1</v>
      </c>
      <c r="BB16" s="53"/>
      <c r="BC16" s="53"/>
      <c r="BD16" s="53"/>
      <c r="BE16" s="53"/>
    </row>
    <row r="17" spans="1:57" ht="30">
      <c r="A17" s="1" t="s">
        <v>90</v>
      </c>
      <c r="B17" s="46" t="s">
        <v>289</v>
      </c>
      <c r="C17">
        <f t="shared" si="3"/>
        <v>9</v>
      </c>
      <c r="D17">
        <f t="shared" si="4"/>
        <v>86</v>
      </c>
      <c r="E17">
        <f t="shared" si="5"/>
        <v>9.6</v>
      </c>
      <c r="F17">
        <f t="shared" si="6"/>
        <v>1</v>
      </c>
      <c r="G17">
        <f t="shared" si="7"/>
        <v>0</v>
      </c>
      <c r="H17">
        <f t="shared" si="8"/>
        <v>0</v>
      </c>
      <c r="I17">
        <f t="shared" si="9"/>
        <v>0</v>
      </c>
      <c r="O17" s="46"/>
      <c r="P17" s="1"/>
      <c r="Q17" s="1"/>
      <c r="R17" s="1"/>
      <c r="S17" s="1"/>
      <c r="T17" s="1"/>
      <c r="U17" s="10"/>
      <c r="V17" s="10"/>
      <c r="W17" s="10"/>
      <c r="X17" s="10"/>
      <c r="Y17" s="1"/>
      <c r="Z17" s="1"/>
      <c r="AA17" s="50" t="s">
        <v>381</v>
      </c>
      <c r="AB17" s="51" t="s">
        <v>377</v>
      </c>
      <c r="AC17" s="51"/>
      <c r="AD17" s="51"/>
      <c r="AE17" s="51"/>
      <c r="AF17" s="51"/>
      <c r="AG17" s="51">
        <v>1</v>
      </c>
      <c r="AH17" s="51">
        <v>9</v>
      </c>
      <c r="AI17" s="51">
        <v>9</v>
      </c>
      <c r="AJ17" s="51">
        <v>1</v>
      </c>
      <c r="AK17" s="51">
        <v>1</v>
      </c>
      <c r="AL17" s="51">
        <v>9</v>
      </c>
      <c r="AM17" s="51">
        <v>9</v>
      </c>
      <c r="AN17" s="51">
        <v>1</v>
      </c>
      <c r="AP17" s="52" t="s">
        <v>309</v>
      </c>
      <c r="AQ17" s="53" t="s">
        <v>377</v>
      </c>
      <c r="AR17" s="53">
        <v>1</v>
      </c>
      <c r="AS17" s="53">
        <v>1</v>
      </c>
      <c r="AT17" s="53">
        <v>2</v>
      </c>
      <c r="AU17" s="53">
        <v>0</v>
      </c>
      <c r="AV17" s="53">
        <v>0</v>
      </c>
      <c r="AW17" s="53"/>
      <c r="AX17" s="53"/>
      <c r="AY17" s="53"/>
      <c r="AZ17" s="53"/>
      <c r="BA17" s="53"/>
      <c r="BB17" s="53"/>
      <c r="BC17" s="53"/>
      <c r="BD17" s="53"/>
      <c r="BE17" s="53"/>
    </row>
    <row r="18" spans="1:57" ht="30">
      <c r="A18" s="1"/>
      <c r="B18" s="46"/>
      <c r="O18" s="46"/>
      <c r="P18" s="1"/>
      <c r="Q18" s="10"/>
      <c r="R18" s="10"/>
      <c r="S18" s="10"/>
      <c r="T18" s="10"/>
      <c r="U18" s="1"/>
      <c r="V18" s="1"/>
      <c r="W18" s="1"/>
      <c r="X18" s="1"/>
      <c r="Y18" s="1"/>
      <c r="Z18" s="1"/>
      <c r="AA18" s="50" t="s">
        <v>301</v>
      </c>
      <c r="AB18" s="51" t="s">
        <v>377</v>
      </c>
      <c r="AC18" s="51"/>
      <c r="AD18" s="51"/>
      <c r="AE18" s="51"/>
      <c r="AF18" s="51"/>
      <c r="AG18" s="51">
        <v>1</v>
      </c>
      <c r="AH18" s="51">
        <v>8</v>
      </c>
      <c r="AI18" s="51">
        <v>8</v>
      </c>
      <c r="AJ18" s="51">
        <v>0</v>
      </c>
      <c r="AK18" s="51">
        <v>1</v>
      </c>
      <c r="AL18" s="51">
        <v>8</v>
      </c>
      <c r="AM18" s="51">
        <v>8</v>
      </c>
      <c r="AN18" s="51">
        <v>0</v>
      </c>
      <c r="AP18" s="52" t="s">
        <v>313</v>
      </c>
      <c r="AQ18" s="53" t="s">
        <v>377</v>
      </c>
      <c r="AR18" s="53">
        <v>0</v>
      </c>
      <c r="AS18" s="53">
        <v>2</v>
      </c>
      <c r="AT18" s="53">
        <v>2</v>
      </c>
      <c r="AU18" s="53">
        <v>0</v>
      </c>
      <c r="AV18" s="53">
        <v>0</v>
      </c>
      <c r="AW18" s="53"/>
      <c r="AX18" s="53"/>
      <c r="AY18" s="53"/>
      <c r="AZ18" s="53"/>
      <c r="BA18" s="53"/>
      <c r="BB18" s="53"/>
      <c r="BC18" s="53"/>
      <c r="BD18" s="53"/>
      <c r="BE18" s="53"/>
    </row>
    <row r="19" spans="1:57" ht="30">
      <c r="A19" s="1"/>
      <c r="B19" s="46"/>
      <c r="O19" s="46"/>
      <c r="P19" s="1"/>
      <c r="Q19" s="10"/>
      <c r="R19" s="10"/>
      <c r="S19" s="10"/>
      <c r="T19" s="10"/>
      <c r="U19" s="1"/>
      <c r="V19" s="1"/>
      <c r="W19" s="1"/>
      <c r="X19" s="1"/>
      <c r="Y19" s="1"/>
      <c r="Z19" s="1"/>
      <c r="AA19" s="50" t="s">
        <v>394</v>
      </c>
      <c r="AB19" s="51" t="s">
        <v>377</v>
      </c>
      <c r="AC19" s="51"/>
      <c r="AD19" s="51"/>
      <c r="AE19" s="51"/>
      <c r="AF19" s="51"/>
      <c r="AG19" s="51">
        <v>1</v>
      </c>
      <c r="AH19" s="51">
        <v>1</v>
      </c>
      <c r="AI19" s="51">
        <v>1</v>
      </c>
      <c r="AJ19" s="51">
        <v>1</v>
      </c>
      <c r="AK19" s="51">
        <v>1</v>
      </c>
      <c r="AL19" s="51">
        <v>1</v>
      </c>
      <c r="AM19" s="51">
        <v>1</v>
      </c>
      <c r="AN19" s="51">
        <v>1</v>
      </c>
      <c r="AP19" s="52" t="s">
        <v>318</v>
      </c>
      <c r="AQ19" s="53" t="s">
        <v>377</v>
      </c>
      <c r="AR19" s="53">
        <v>0</v>
      </c>
      <c r="AS19" s="53">
        <v>2</v>
      </c>
      <c r="AT19" s="53">
        <v>2</v>
      </c>
      <c r="AU19" s="53">
        <v>0</v>
      </c>
      <c r="AV19" s="53">
        <v>0</v>
      </c>
      <c r="AW19" s="53"/>
      <c r="AX19" s="53"/>
      <c r="AY19" s="53"/>
      <c r="AZ19" s="53"/>
      <c r="BA19" s="53"/>
      <c r="BB19" s="53"/>
      <c r="BC19" s="53"/>
      <c r="BD19" s="53"/>
      <c r="BE19" s="53"/>
    </row>
    <row r="20" spans="1:57" ht="30">
      <c r="A20" s="1"/>
      <c r="B20" s="46"/>
      <c r="O20" s="46"/>
      <c r="P20" s="1"/>
      <c r="Q20" s="10"/>
      <c r="R20" s="10"/>
      <c r="S20" s="10"/>
      <c r="T20" s="10"/>
      <c r="U20" s="1"/>
      <c r="V20" s="1"/>
      <c r="W20" s="1"/>
      <c r="X20" s="1"/>
      <c r="Y20" s="1"/>
      <c r="Z20" s="1"/>
      <c r="AA20" s="1"/>
      <c r="AB20" s="1"/>
      <c r="AP20" s="52" t="s">
        <v>321</v>
      </c>
      <c r="AQ20" s="53" t="s">
        <v>377</v>
      </c>
      <c r="AR20" s="53">
        <v>0</v>
      </c>
      <c r="AS20" s="53">
        <v>2</v>
      </c>
      <c r="AT20" s="53">
        <v>2</v>
      </c>
      <c r="AU20" s="53">
        <v>0</v>
      </c>
      <c r="AV20" s="53">
        <v>0</v>
      </c>
      <c r="AW20" s="53"/>
      <c r="AX20" s="53"/>
      <c r="AY20" s="53"/>
      <c r="AZ20" s="53"/>
      <c r="BA20" s="53"/>
      <c r="BB20" s="53"/>
      <c r="BC20" s="53"/>
      <c r="BD20" s="53"/>
      <c r="BE20" s="53"/>
    </row>
    <row r="21" spans="1:57" ht="30">
      <c r="A21" s="1"/>
      <c r="B21" s="46"/>
      <c r="O21" s="46"/>
      <c r="P21" s="1"/>
      <c r="Q21" s="10"/>
      <c r="R21" s="10"/>
      <c r="S21" s="10"/>
      <c r="T21" s="10"/>
      <c r="U21" s="1"/>
      <c r="V21" s="1"/>
      <c r="W21" s="1"/>
      <c r="X21" s="1"/>
      <c r="Y21" s="1"/>
      <c r="Z21" s="1"/>
      <c r="AA21" s="1"/>
      <c r="AB21" s="1"/>
      <c r="AP21" s="52" t="s">
        <v>329</v>
      </c>
      <c r="AQ21" s="53" t="s">
        <v>377</v>
      </c>
      <c r="AR21" s="53">
        <v>1</v>
      </c>
      <c r="AS21" s="53">
        <v>1</v>
      </c>
      <c r="AT21" s="53">
        <v>2</v>
      </c>
      <c r="AU21" s="53">
        <v>0</v>
      </c>
      <c r="AV21" s="53">
        <v>0</v>
      </c>
      <c r="AW21" s="53"/>
      <c r="AX21" s="53"/>
      <c r="AY21" s="53"/>
      <c r="AZ21" s="53"/>
      <c r="BA21" s="53"/>
      <c r="BB21" s="53"/>
      <c r="BC21" s="53"/>
      <c r="BD21" s="53"/>
      <c r="BE21" s="53"/>
    </row>
    <row r="22" spans="1:57" ht="52.5">
      <c r="A22" s="16" t="s">
        <v>27</v>
      </c>
      <c r="B22" s="46"/>
      <c r="AP22" s="52" t="s">
        <v>334</v>
      </c>
      <c r="AQ22" s="53" t="s">
        <v>377</v>
      </c>
      <c r="AR22" s="53">
        <v>0</v>
      </c>
      <c r="AS22" s="53">
        <v>2</v>
      </c>
      <c r="AT22" s="53">
        <v>2</v>
      </c>
      <c r="AU22" s="53">
        <v>0</v>
      </c>
      <c r="AV22" s="53">
        <v>0</v>
      </c>
      <c r="AW22" s="53"/>
      <c r="AX22" s="53"/>
      <c r="AY22" s="53"/>
      <c r="AZ22" s="53"/>
      <c r="BA22" s="53"/>
      <c r="BB22" s="53"/>
      <c r="BC22" s="53"/>
      <c r="BD22" s="53"/>
      <c r="BE22" s="53"/>
    </row>
    <row r="23" spans="1:57" ht="45">
      <c r="A23" s="1" t="s">
        <v>1</v>
      </c>
      <c r="B23" s="46" t="s">
        <v>2</v>
      </c>
      <c r="C23" t="s">
        <v>30</v>
      </c>
      <c r="D23" t="s">
        <v>6</v>
      </c>
      <c r="E23" t="s">
        <v>28</v>
      </c>
      <c r="F23" t="s">
        <v>0</v>
      </c>
      <c r="AP23" s="52" t="s">
        <v>340</v>
      </c>
      <c r="AQ23" s="53" t="s">
        <v>377</v>
      </c>
      <c r="AR23" s="53">
        <v>2</v>
      </c>
      <c r="AS23" s="53">
        <v>0</v>
      </c>
      <c r="AT23" s="53">
        <v>2</v>
      </c>
      <c r="AU23" s="53">
        <v>0</v>
      </c>
      <c r="AV23" s="53">
        <v>0</v>
      </c>
      <c r="AW23" s="53"/>
      <c r="AX23" s="53"/>
      <c r="AY23" s="53"/>
      <c r="AZ23" s="53"/>
      <c r="BA23" s="53"/>
      <c r="BB23" s="53"/>
      <c r="BC23" s="53"/>
      <c r="BD23" s="53"/>
      <c r="BE23" s="53"/>
    </row>
    <row r="24" spans="1:57" ht="30">
      <c r="A24" s="1" t="s">
        <v>84</v>
      </c>
      <c r="B24" s="46" t="s">
        <v>290</v>
      </c>
      <c r="C24" t="e">
        <f t="shared" ref="C24:C40" si="10">VLOOKUP(B24,$AA$4:$AN$36,7,FALSE)</f>
        <v>#N/A</v>
      </c>
      <c r="D24" t="e">
        <f t="shared" ref="D24:D40" si="11">VLOOKUP(B24,$AA$4:$AN$36,8,FALSE)</f>
        <v>#N/A</v>
      </c>
      <c r="E24" t="e">
        <f t="shared" ref="E24:E40" si="12">VLOOKUP(B24,$AA$4:$AN$36,9,FALSE)</f>
        <v>#N/A</v>
      </c>
      <c r="F24" t="e">
        <f t="shared" ref="F24:F40" si="13">VLOOKUP(B24,$AA$4:$AN$36,10,FALSE)</f>
        <v>#N/A</v>
      </c>
      <c r="AP24" s="52" t="s">
        <v>345</v>
      </c>
      <c r="AQ24" s="53" t="s">
        <v>377</v>
      </c>
      <c r="AR24" s="53">
        <v>1</v>
      </c>
      <c r="AS24" s="53">
        <v>1</v>
      </c>
      <c r="AT24" s="53">
        <v>2</v>
      </c>
      <c r="AU24" s="53">
        <v>1</v>
      </c>
      <c r="AV24" s="53">
        <v>0</v>
      </c>
      <c r="AW24" s="53"/>
      <c r="AX24" s="53"/>
      <c r="AY24" s="53"/>
      <c r="AZ24" s="53"/>
      <c r="BA24" s="53"/>
      <c r="BB24" s="53"/>
      <c r="BC24" s="53"/>
      <c r="BD24" s="53"/>
      <c r="BE24" s="53"/>
    </row>
    <row r="25" spans="1:57" ht="30">
      <c r="A25" s="1" t="s">
        <v>84</v>
      </c>
      <c r="B25" s="46" t="s">
        <v>291</v>
      </c>
      <c r="C25">
        <f t="shared" si="10"/>
        <v>1</v>
      </c>
      <c r="D25">
        <f t="shared" si="11"/>
        <v>43</v>
      </c>
      <c r="E25">
        <f t="shared" si="12"/>
        <v>43</v>
      </c>
      <c r="F25">
        <f t="shared" si="13"/>
        <v>0</v>
      </c>
      <c r="AP25" s="52" t="s">
        <v>347</v>
      </c>
      <c r="AQ25" s="53" t="s">
        <v>377</v>
      </c>
      <c r="AR25" s="53">
        <v>0</v>
      </c>
      <c r="AS25" s="53">
        <v>2</v>
      </c>
      <c r="AT25" s="53">
        <v>2</v>
      </c>
      <c r="AU25" s="53">
        <v>0</v>
      </c>
      <c r="AV25" s="53">
        <v>0</v>
      </c>
      <c r="AW25" s="53"/>
      <c r="AX25" s="53"/>
      <c r="AY25" s="53"/>
      <c r="AZ25" s="53"/>
      <c r="BA25" s="53"/>
      <c r="BB25" s="53"/>
      <c r="BC25" s="53"/>
      <c r="BD25" s="53"/>
      <c r="BE25" s="53"/>
    </row>
    <row r="26" spans="1:57" ht="30">
      <c r="A26" s="1" t="s">
        <v>84</v>
      </c>
      <c r="B26" s="46" t="s">
        <v>292</v>
      </c>
      <c r="C26">
        <f t="shared" si="10"/>
        <v>1</v>
      </c>
      <c r="D26">
        <f t="shared" si="11"/>
        <v>8</v>
      </c>
      <c r="E26">
        <f t="shared" si="12"/>
        <v>8</v>
      </c>
      <c r="F26">
        <f t="shared" si="13"/>
        <v>1</v>
      </c>
      <c r="AP26" s="52" t="s">
        <v>348</v>
      </c>
      <c r="AQ26" s="53" t="s">
        <v>377</v>
      </c>
      <c r="AR26" s="53">
        <v>1</v>
      </c>
      <c r="AS26" s="53">
        <v>1</v>
      </c>
      <c r="AT26" s="53">
        <v>2</v>
      </c>
      <c r="AU26" s="53">
        <v>0</v>
      </c>
      <c r="AV26" s="53">
        <v>0</v>
      </c>
      <c r="AW26" s="53"/>
      <c r="AX26" s="53"/>
      <c r="AY26" s="53"/>
      <c r="AZ26" s="53"/>
      <c r="BA26" s="53"/>
      <c r="BB26" s="53"/>
      <c r="BC26" s="53"/>
      <c r="BD26" s="53"/>
      <c r="BE26" s="53"/>
    </row>
    <row r="27" spans="1:57" ht="30">
      <c r="A27" s="1" t="s">
        <v>84</v>
      </c>
      <c r="B27" s="46" t="s">
        <v>293</v>
      </c>
      <c r="C27">
        <f t="shared" si="10"/>
        <v>1</v>
      </c>
      <c r="D27">
        <f t="shared" si="11"/>
        <v>29</v>
      </c>
      <c r="E27">
        <f t="shared" si="12"/>
        <v>29</v>
      </c>
      <c r="F27">
        <f t="shared" si="13"/>
        <v>0</v>
      </c>
      <c r="AP27" s="52" t="s">
        <v>304</v>
      </c>
      <c r="AQ27" s="53" t="s">
        <v>377</v>
      </c>
      <c r="AR27" s="53">
        <v>1</v>
      </c>
      <c r="AS27" s="53">
        <v>0</v>
      </c>
      <c r="AT27" s="53">
        <v>1</v>
      </c>
      <c r="AU27" s="53">
        <v>0</v>
      </c>
      <c r="AV27" s="53">
        <v>0</v>
      </c>
      <c r="AW27" s="53"/>
      <c r="AX27" s="53"/>
      <c r="AY27" s="53"/>
      <c r="AZ27" s="53"/>
      <c r="BA27" s="53"/>
      <c r="BB27" s="53"/>
      <c r="BC27" s="53"/>
      <c r="BD27" s="53"/>
      <c r="BE27" s="53"/>
    </row>
    <row r="28" spans="1:57" ht="30">
      <c r="A28" s="1" t="s">
        <v>84</v>
      </c>
      <c r="B28" s="46" t="s">
        <v>294</v>
      </c>
      <c r="C28" t="e">
        <f t="shared" si="10"/>
        <v>#N/A</v>
      </c>
      <c r="D28" t="e">
        <f t="shared" si="11"/>
        <v>#N/A</v>
      </c>
      <c r="E28" t="e">
        <f t="shared" si="12"/>
        <v>#N/A</v>
      </c>
      <c r="F28" t="e">
        <f t="shared" si="13"/>
        <v>#N/A</v>
      </c>
      <c r="AP28" s="52" t="s">
        <v>291</v>
      </c>
      <c r="AQ28" s="53" t="s">
        <v>377</v>
      </c>
      <c r="AR28" s="53">
        <v>0</v>
      </c>
      <c r="AS28" s="53">
        <v>1</v>
      </c>
      <c r="AT28" s="53">
        <v>1</v>
      </c>
      <c r="AU28" s="53">
        <v>0</v>
      </c>
      <c r="AV28" s="53">
        <v>0</v>
      </c>
      <c r="AW28" s="53"/>
      <c r="AX28" s="53"/>
      <c r="AY28" s="53"/>
      <c r="AZ28" s="53"/>
      <c r="BA28" s="53"/>
      <c r="BB28" s="53"/>
      <c r="BC28" s="53"/>
      <c r="BD28" s="53"/>
      <c r="BE28" s="53"/>
    </row>
    <row r="29" spans="1:57" ht="30">
      <c r="A29" s="1" t="s">
        <v>84</v>
      </c>
      <c r="B29" s="46" t="s">
        <v>295</v>
      </c>
      <c r="C29" t="e">
        <f t="shared" si="10"/>
        <v>#N/A</v>
      </c>
      <c r="D29" t="e">
        <f t="shared" si="11"/>
        <v>#N/A</v>
      </c>
      <c r="E29" t="e">
        <f t="shared" si="12"/>
        <v>#N/A</v>
      </c>
      <c r="F29" t="e">
        <f t="shared" si="13"/>
        <v>#N/A</v>
      </c>
      <c r="AP29" s="52" t="s">
        <v>306</v>
      </c>
      <c r="AQ29" s="53" t="s">
        <v>377</v>
      </c>
      <c r="AR29" s="53">
        <v>0</v>
      </c>
      <c r="AS29" s="53">
        <v>1</v>
      </c>
      <c r="AT29" s="53">
        <v>1</v>
      </c>
      <c r="AU29" s="53">
        <v>0</v>
      </c>
      <c r="AV29" s="53">
        <v>0</v>
      </c>
      <c r="AW29" s="53"/>
      <c r="AX29" s="53"/>
      <c r="AY29" s="53"/>
      <c r="AZ29" s="53"/>
      <c r="BA29" s="53">
        <v>1</v>
      </c>
      <c r="BB29" s="53"/>
      <c r="BC29" s="53"/>
      <c r="BD29" s="53"/>
      <c r="BE29" s="53"/>
    </row>
    <row r="30" spans="1:57">
      <c r="A30" s="1" t="s">
        <v>84</v>
      </c>
      <c r="B30" s="46" t="s">
        <v>296</v>
      </c>
      <c r="C30" t="e">
        <f t="shared" si="10"/>
        <v>#N/A</v>
      </c>
      <c r="D30" t="e">
        <f t="shared" si="11"/>
        <v>#N/A</v>
      </c>
      <c r="E30" t="e">
        <f t="shared" si="12"/>
        <v>#N/A</v>
      </c>
      <c r="F30" t="e">
        <f t="shared" si="13"/>
        <v>#N/A</v>
      </c>
      <c r="AP30" s="52" t="s">
        <v>279</v>
      </c>
      <c r="AQ30" s="53" t="s">
        <v>377</v>
      </c>
      <c r="AR30" s="53">
        <v>0</v>
      </c>
      <c r="AS30" s="53">
        <v>1</v>
      </c>
      <c r="AT30" s="53">
        <v>1</v>
      </c>
      <c r="AU30" s="53">
        <v>0</v>
      </c>
      <c r="AV30" s="53">
        <v>0</v>
      </c>
      <c r="AW30" s="53"/>
      <c r="AX30" s="53"/>
      <c r="AY30" s="53"/>
      <c r="AZ30" s="53"/>
      <c r="BA30" s="53"/>
      <c r="BB30" s="53"/>
      <c r="BC30" s="53"/>
      <c r="BD30" s="53"/>
      <c r="BE30" s="53"/>
    </row>
    <row r="31" spans="1:57" ht="30">
      <c r="A31" s="1" t="s">
        <v>84</v>
      </c>
      <c r="B31" s="46" t="s">
        <v>297</v>
      </c>
      <c r="C31" t="e">
        <f t="shared" si="10"/>
        <v>#N/A</v>
      </c>
      <c r="D31" t="e">
        <f t="shared" si="11"/>
        <v>#N/A</v>
      </c>
      <c r="E31" t="e">
        <f t="shared" si="12"/>
        <v>#N/A</v>
      </c>
      <c r="F31" t="e">
        <f t="shared" si="13"/>
        <v>#N/A</v>
      </c>
      <c r="AP31" s="52" t="s">
        <v>311</v>
      </c>
      <c r="AQ31" s="53" t="s">
        <v>377</v>
      </c>
      <c r="AR31" s="53">
        <v>0</v>
      </c>
      <c r="AS31" s="53">
        <v>1</v>
      </c>
      <c r="AT31" s="53">
        <v>1</v>
      </c>
      <c r="AU31" s="53">
        <v>0</v>
      </c>
      <c r="AV31" s="53">
        <v>0</v>
      </c>
      <c r="AW31" s="53"/>
      <c r="AX31" s="53"/>
      <c r="AY31" s="53"/>
      <c r="AZ31" s="53"/>
      <c r="BA31" s="53"/>
      <c r="BB31" s="53"/>
      <c r="BC31" s="53"/>
      <c r="BD31" s="53"/>
      <c r="BE31" s="53"/>
    </row>
    <row r="32" spans="1:57" ht="30">
      <c r="A32" s="1" t="s">
        <v>84</v>
      </c>
      <c r="B32" s="46" t="s">
        <v>298</v>
      </c>
      <c r="C32" t="e">
        <f t="shared" si="10"/>
        <v>#N/A</v>
      </c>
      <c r="D32" t="e">
        <f t="shared" si="11"/>
        <v>#N/A</v>
      </c>
      <c r="E32" t="e">
        <f t="shared" si="12"/>
        <v>#N/A</v>
      </c>
      <c r="F32" t="e">
        <f t="shared" si="13"/>
        <v>#N/A</v>
      </c>
      <c r="AP32" s="52" t="s">
        <v>298</v>
      </c>
      <c r="AQ32" s="53" t="s">
        <v>377</v>
      </c>
      <c r="AR32" s="53">
        <v>1</v>
      </c>
      <c r="AS32" s="53">
        <v>0</v>
      </c>
      <c r="AT32" s="53">
        <v>1</v>
      </c>
      <c r="AU32" s="53">
        <v>0</v>
      </c>
      <c r="AV32" s="53">
        <v>0</v>
      </c>
      <c r="AW32" s="53"/>
      <c r="AX32" s="53"/>
      <c r="AY32" s="53"/>
      <c r="AZ32" s="53"/>
      <c r="BA32" s="53"/>
      <c r="BB32" s="53"/>
      <c r="BC32" s="53"/>
      <c r="BD32" s="53"/>
      <c r="BE32" s="53"/>
    </row>
    <row r="33" spans="1:57" ht="30">
      <c r="A33" s="1" t="s">
        <v>84</v>
      </c>
      <c r="B33" s="46" t="s">
        <v>299</v>
      </c>
      <c r="C33" t="e">
        <f t="shared" si="10"/>
        <v>#N/A</v>
      </c>
      <c r="D33" t="e">
        <f t="shared" si="11"/>
        <v>#N/A</v>
      </c>
      <c r="E33" t="e">
        <f t="shared" si="12"/>
        <v>#N/A</v>
      </c>
      <c r="F33" t="e">
        <f t="shared" si="13"/>
        <v>#N/A</v>
      </c>
      <c r="AP33" s="52" t="s">
        <v>322</v>
      </c>
      <c r="AQ33" s="53" t="s">
        <v>377</v>
      </c>
      <c r="AR33" s="53">
        <v>0</v>
      </c>
      <c r="AS33" s="53">
        <v>1</v>
      </c>
      <c r="AT33" s="53">
        <v>1</v>
      </c>
      <c r="AU33" s="53">
        <v>0</v>
      </c>
      <c r="AV33" s="53">
        <v>0</v>
      </c>
      <c r="AW33" s="53"/>
      <c r="AX33" s="53"/>
      <c r="AY33" s="53"/>
      <c r="AZ33" s="53"/>
      <c r="BA33" s="53"/>
      <c r="BB33" s="53"/>
      <c r="BC33" s="53"/>
      <c r="BD33" s="53"/>
      <c r="BE33" s="53"/>
    </row>
    <row r="34" spans="1:57" ht="30">
      <c r="A34" s="1" t="s">
        <v>84</v>
      </c>
      <c r="B34" s="46" t="s">
        <v>300</v>
      </c>
      <c r="C34">
        <f t="shared" si="10"/>
        <v>1</v>
      </c>
      <c r="D34">
        <f t="shared" si="11"/>
        <v>9</v>
      </c>
      <c r="E34">
        <f t="shared" si="12"/>
        <v>9</v>
      </c>
      <c r="F34">
        <f t="shared" si="13"/>
        <v>1</v>
      </c>
      <c r="AP34" s="52" t="s">
        <v>381</v>
      </c>
      <c r="AQ34" s="53" t="s">
        <v>377</v>
      </c>
      <c r="AR34" s="53">
        <v>1</v>
      </c>
      <c r="AS34" s="53">
        <v>0</v>
      </c>
      <c r="AT34" s="53">
        <v>1</v>
      </c>
      <c r="AU34" s="53">
        <v>0</v>
      </c>
      <c r="AV34" s="53">
        <v>0</v>
      </c>
      <c r="AW34" s="53"/>
      <c r="AX34" s="53"/>
      <c r="AY34" s="53"/>
      <c r="AZ34" s="53"/>
      <c r="BA34" s="53"/>
      <c r="BB34" s="53"/>
      <c r="BC34" s="53"/>
      <c r="BD34" s="53"/>
      <c r="BE34" s="53"/>
    </row>
    <row r="35" spans="1:57" ht="45">
      <c r="A35" s="1" t="s">
        <v>84</v>
      </c>
      <c r="B35" s="46" t="s">
        <v>301</v>
      </c>
      <c r="C35">
        <f t="shared" si="10"/>
        <v>1</v>
      </c>
      <c r="D35">
        <f t="shared" si="11"/>
        <v>8</v>
      </c>
      <c r="E35">
        <f t="shared" si="12"/>
        <v>8</v>
      </c>
      <c r="F35">
        <f t="shared" si="13"/>
        <v>0</v>
      </c>
      <c r="AP35" s="52" t="s">
        <v>338</v>
      </c>
      <c r="AQ35" s="53" t="s">
        <v>377</v>
      </c>
      <c r="AR35" s="53">
        <v>0</v>
      </c>
      <c r="AS35" s="53">
        <v>1</v>
      </c>
      <c r="AT35" s="53">
        <v>1</v>
      </c>
      <c r="AU35" s="53">
        <v>0</v>
      </c>
      <c r="AV35" s="53">
        <v>0</v>
      </c>
      <c r="AW35" s="53"/>
      <c r="AX35" s="53"/>
      <c r="AY35" s="53"/>
      <c r="AZ35" s="53"/>
      <c r="BA35" s="53">
        <v>1</v>
      </c>
      <c r="BB35" s="53"/>
      <c r="BC35" s="53"/>
      <c r="BD35" s="53"/>
      <c r="BE35" s="53"/>
    </row>
    <row r="36" spans="1:57" ht="30">
      <c r="A36" s="1" t="s">
        <v>84</v>
      </c>
      <c r="B36" s="46" t="s">
        <v>302</v>
      </c>
      <c r="C36">
        <f t="shared" si="10"/>
        <v>1</v>
      </c>
      <c r="D36">
        <f t="shared" si="11"/>
        <v>24</v>
      </c>
      <c r="E36">
        <f t="shared" si="12"/>
        <v>24</v>
      </c>
      <c r="F36">
        <f t="shared" si="13"/>
        <v>0</v>
      </c>
      <c r="AP36" s="52" t="s">
        <v>341</v>
      </c>
      <c r="AQ36" s="53" t="s">
        <v>377</v>
      </c>
      <c r="AR36" s="53">
        <v>1</v>
      </c>
      <c r="AS36" s="53">
        <v>0</v>
      </c>
      <c r="AT36" s="53">
        <v>1</v>
      </c>
      <c r="AU36" s="53">
        <v>0</v>
      </c>
      <c r="AV36" s="53">
        <v>0</v>
      </c>
      <c r="AW36" s="53"/>
      <c r="AX36" s="53"/>
      <c r="AY36" s="53"/>
      <c r="AZ36" s="53"/>
      <c r="BA36" s="53"/>
      <c r="BB36" s="53"/>
      <c r="BC36" s="53"/>
      <c r="BD36" s="53"/>
      <c r="BE36" s="53"/>
    </row>
    <row r="37" spans="1:57" ht="25.5">
      <c r="A37" s="1" t="s">
        <v>77</v>
      </c>
      <c r="B37" s="46" t="s">
        <v>354</v>
      </c>
      <c r="C37">
        <f t="shared" si="10"/>
        <v>2</v>
      </c>
      <c r="D37">
        <f t="shared" si="11"/>
        <v>66</v>
      </c>
      <c r="E37">
        <f t="shared" si="12"/>
        <v>33</v>
      </c>
      <c r="F37">
        <f t="shared" si="13"/>
        <v>1</v>
      </c>
    </row>
    <row r="38" spans="1:57" ht="25.5">
      <c r="A38" s="1" t="s">
        <v>77</v>
      </c>
      <c r="B38" s="46" t="s">
        <v>356</v>
      </c>
      <c r="C38" t="e">
        <f t="shared" si="10"/>
        <v>#N/A</v>
      </c>
      <c r="D38" t="e">
        <f t="shared" si="11"/>
        <v>#N/A</v>
      </c>
      <c r="E38" t="e">
        <f t="shared" si="12"/>
        <v>#N/A</v>
      </c>
      <c r="F38" t="e">
        <f t="shared" si="13"/>
        <v>#N/A</v>
      </c>
    </row>
    <row r="39" spans="1:57" ht="25.5">
      <c r="A39" s="1" t="s">
        <v>77</v>
      </c>
      <c r="B39" s="46" t="s">
        <v>357</v>
      </c>
      <c r="C39" t="e">
        <f t="shared" si="10"/>
        <v>#N/A</v>
      </c>
      <c r="D39" t="e">
        <f t="shared" si="11"/>
        <v>#N/A</v>
      </c>
      <c r="E39" t="e">
        <f t="shared" si="12"/>
        <v>#N/A</v>
      </c>
      <c r="F39" t="e">
        <f t="shared" si="13"/>
        <v>#N/A</v>
      </c>
    </row>
    <row r="40" spans="1:57" ht="25.5">
      <c r="A40" s="1" t="s">
        <v>77</v>
      </c>
      <c r="B40" s="46" t="s">
        <v>358</v>
      </c>
      <c r="C40" t="e">
        <f t="shared" si="10"/>
        <v>#N/A</v>
      </c>
      <c r="D40" t="e">
        <f t="shared" si="11"/>
        <v>#N/A</v>
      </c>
      <c r="E40" t="e">
        <f t="shared" si="12"/>
        <v>#N/A</v>
      </c>
      <c r="F40" t="e">
        <f t="shared" si="13"/>
        <v>#N/A</v>
      </c>
    </row>
    <row r="41" spans="1:57">
      <c r="A41" s="1"/>
      <c r="B41" s="46"/>
    </row>
    <row r="42" spans="1:57">
      <c r="A42" s="1"/>
      <c r="B42" s="46"/>
    </row>
    <row r="43" spans="1:57">
      <c r="A43" s="1"/>
      <c r="B43" s="46"/>
    </row>
    <row r="44" spans="1:57">
      <c r="A44" s="1"/>
      <c r="B44" s="46"/>
    </row>
    <row r="45" spans="1:57">
      <c r="A45" s="1"/>
      <c r="B45" s="46"/>
    </row>
    <row r="46" spans="1:57">
      <c r="A46" s="1"/>
      <c r="B46" s="46"/>
    </row>
    <row r="47" spans="1:57">
      <c r="A47" s="1"/>
      <c r="B47" s="46"/>
    </row>
    <row r="48" spans="1:57">
      <c r="A48" s="1"/>
      <c r="B48" s="46"/>
    </row>
    <row r="49" spans="1:13">
      <c r="A49" s="1"/>
      <c r="B49" s="46"/>
    </row>
    <row r="50" spans="1:13">
      <c r="A50" s="1"/>
      <c r="B50" s="46"/>
    </row>
    <row r="51" spans="1:13" ht="46.5">
      <c r="A51" s="15" t="s">
        <v>47</v>
      </c>
      <c r="B51" s="46"/>
    </row>
    <row r="52" spans="1:13">
      <c r="A52" s="1" t="s">
        <v>1</v>
      </c>
      <c r="B52" s="46" t="s">
        <v>2</v>
      </c>
      <c r="C52" t="s">
        <v>36</v>
      </c>
      <c r="D52" t="s">
        <v>37</v>
      </c>
      <c r="E52" t="s">
        <v>38</v>
      </c>
      <c r="F52" t="s">
        <v>51</v>
      </c>
      <c r="G52" t="s">
        <v>52</v>
      </c>
      <c r="H52" t="s">
        <v>8</v>
      </c>
      <c r="I52" t="s">
        <v>54</v>
      </c>
      <c r="J52" t="s">
        <v>55</v>
      </c>
      <c r="K52" t="s">
        <v>15</v>
      </c>
      <c r="L52" t="s">
        <v>39</v>
      </c>
      <c r="M52" t="s">
        <v>53</v>
      </c>
    </row>
    <row r="53" spans="1:13" ht="25.5">
      <c r="A53" s="1" t="s">
        <v>72</v>
      </c>
      <c r="B53" s="46" t="s">
        <v>303</v>
      </c>
      <c r="C53">
        <f>VLOOKUP(B53,$AP$4:$BE$56,3,FALSE)</f>
        <v>1</v>
      </c>
      <c r="D53">
        <f>VLOOKUP(B53,$AP$4:$BE$526,4,FALSE)</f>
        <v>2</v>
      </c>
      <c r="E53">
        <f>VLOOKUP(B53,$AP$4:$BE$256,5,FALSE)</f>
        <v>3</v>
      </c>
      <c r="F53">
        <f>VLOOKUP(B53,$AP$4:$BE$256,6,FALSE)</f>
        <v>0</v>
      </c>
      <c r="G53">
        <f>VLOOKUP(B53,$AP$4:$BE$256,7,FALSE)</f>
        <v>0</v>
      </c>
      <c r="H53">
        <f>VLOOKUP(B53,$AP$4:$BE$256,8,FALSE)</f>
        <v>0</v>
      </c>
      <c r="I53">
        <f>VLOOKUP(B53,$AP$4:$BE$526,12,FALSE)</f>
        <v>0</v>
      </c>
      <c r="J53">
        <f>VLOOKUP(B53,$AP$4:$BE$526,11,FALSE)</f>
        <v>0</v>
      </c>
      <c r="K53">
        <f>VLOOKUP(B53,$AP$4:$BE$256,13,FALSE)</f>
        <v>0</v>
      </c>
      <c r="L53">
        <f>VLOOKUP(B53,$AP$4:$BE$256,16,FALSE)</f>
        <v>0</v>
      </c>
      <c r="M53">
        <f>VLOOKUP(B53,$AP$4:$BE$256,15,FALSE)</f>
        <v>0</v>
      </c>
    </row>
    <row r="54" spans="1:13" ht="25.5">
      <c r="A54" s="1" t="s">
        <v>80</v>
      </c>
      <c r="B54" s="46" t="s">
        <v>304</v>
      </c>
      <c r="C54">
        <f t="shared" ref="C54:C99" si="14">VLOOKUP(B54,$AP$4:$BE$56,3,FALSE)</f>
        <v>1</v>
      </c>
      <c r="D54">
        <f t="shared" ref="D54:D99" si="15">VLOOKUP(B54,$AP$4:$BE$526,4,FALSE)</f>
        <v>0</v>
      </c>
      <c r="E54">
        <f t="shared" ref="E54:E99" si="16">VLOOKUP(B54,$AP$4:$BE$256,5,FALSE)</f>
        <v>1</v>
      </c>
      <c r="F54">
        <f t="shared" ref="F54:F99" si="17">VLOOKUP(B54,$AP$4:$BE$256,6,FALSE)</f>
        <v>0</v>
      </c>
      <c r="G54">
        <f t="shared" ref="G54:G99" si="18">VLOOKUP(B54,$AP$4:$BE$256,7,FALSE)</f>
        <v>0</v>
      </c>
      <c r="H54">
        <f t="shared" ref="H54:H99" si="19">VLOOKUP(B54,$AP$4:$BE$256,8,FALSE)</f>
        <v>0</v>
      </c>
      <c r="I54">
        <f t="shared" ref="I54:I99" si="20">VLOOKUP(B54,$AP$4:$BE$526,12,FALSE)</f>
        <v>0</v>
      </c>
      <c r="J54">
        <f t="shared" ref="J54:J99" si="21">VLOOKUP(B54,$AP$4:$BE$526,11,FALSE)</f>
        <v>0</v>
      </c>
      <c r="K54">
        <f t="shared" ref="K54:K99" si="22">VLOOKUP(B54,$AP$4:$BE$256,13,FALSE)</f>
        <v>0</v>
      </c>
      <c r="L54">
        <f t="shared" ref="L54:L99" si="23">VLOOKUP(B54,$AP$4:$BE$256,16,FALSE)</f>
        <v>0</v>
      </c>
      <c r="M54">
        <f t="shared" ref="M54:M99" si="24">VLOOKUP(B54,$AP$4:$BE$256,15,FALSE)</f>
        <v>0</v>
      </c>
    </row>
    <row r="55" spans="1:13" ht="25.5">
      <c r="A55" s="1" t="s">
        <v>93</v>
      </c>
      <c r="B55" s="46" t="s">
        <v>305</v>
      </c>
      <c r="C55" t="e">
        <f t="shared" si="14"/>
        <v>#N/A</v>
      </c>
      <c r="D55" t="e">
        <f t="shared" si="15"/>
        <v>#N/A</v>
      </c>
      <c r="E55" t="e">
        <f t="shared" si="16"/>
        <v>#N/A</v>
      </c>
      <c r="F55" t="e">
        <f t="shared" si="17"/>
        <v>#N/A</v>
      </c>
      <c r="G55" t="e">
        <f t="shared" si="18"/>
        <v>#N/A</v>
      </c>
      <c r="H55" t="e">
        <f t="shared" si="19"/>
        <v>#N/A</v>
      </c>
      <c r="I55" t="e">
        <f t="shared" si="20"/>
        <v>#N/A</v>
      </c>
      <c r="J55" t="e">
        <f t="shared" si="21"/>
        <v>#N/A</v>
      </c>
      <c r="K55" t="e">
        <f t="shared" si="22"/>
        <v>#N/A</v>
      </c>
      <c r="L55" t="e">
        <f t="shared" si="23"/>
        <v>#N/A</v>
      </c>
      <c r="M55" t="e">
        <f t="shared" si="24"/>
        <v>#N/A</v>
      </c>
    </row>
    <row r="56" spans="1:13">
      <c r="A56" s="1" t="s">
        <v>93</v>
      </c>
      <c r="B56" s="46" t="s">
        <v>355</v>
      </c>
      <c r="C56" t="e">
        <f t="shared" si="14"/>
        <v>#N/A</v>
      </c>
      <c r="D56" t="e">
        <f t="shared" si="15"/>
        <v>#N/A</v>
      </c>
      <c r="E56" t="e">
        <f t="shared" si="16"/>
        <v>#N/A</v>
      </c>
      <c r="F56" t="e">
        <f t="shared" si="17"/>
        <v>#N/A</v>
      </c>
      <c r="G56" t="e">
        <f t="shared" si="18"/>
        <v>#N/A</v>
      </c>
      <c r="H56" t="e">
        <f t="shared" si="19"/>
        <v>#N/A</v>
      </c>
      <c r="I56" t="e">
        <f t="shared" si="20"/>
        <v>#N/A</v>
      </c>
      <c r="J56" t="e">
        <f t="shared" si="21"/>
        <v>#N/A</v>
      </c>
      <c r="K56" t="e">
        <f t="shared" si="22"/>
        <v>#N/A</v>
      </c>
      <c r="L56" t="e">
        <f t="shared" si="23"/>
        <v>#N/A</v>
      </c>
      <c r="M56" t="e">
        <f t="shared" si="24"/>
        <v>#N/A</v>
      </c>
    </row>
    <row r="57" spans="1:13" ht="25.5">
      <c r="A57" s="1" t="s">
        <v>93</v>
      </c>
      <c r="B57" s="46" t="s">
        <v>306</v>
      </c>
      <c r="C57">
        <f t="shared" si="14"/>
        <v>0</v>
      </c>
      <c r="D57">
        <f t="shared" si="15"/>
        <v>1</v>
      </c>
      <c r="E57">
        <f t="shared" si="16"/>
        <v>1</v>
      </c>
      <c r="F57">
        <f t="shared" si="17"/>
        <v>0</v>
      </c>
      <c r="G57">
        <f t="shared" si="18"/>
        <v>0</v>
      </c>
      <c r="H57">
        <f t="shared" si="19"/>
        <v>0</v>
      </c>
      <c r="I57">
        <f t="shared" si="20"/>
        <v>1</v>
      </c>
      <c r="J57">
        <f t="shared" si="21"/>
        <v>0</v>
      </c>
      <c r="K57">
        <f t="shared" si="22"/>
        <v>0</v>
      </c>
      <c r="L57">
        <f t="shared" si="23"/>
        <v>0</v>
      </c>
      <c r="M57">
        <f t="shared" si="24"/>
        <v>0</v>
      </c>
    </row>
    <row r="58" spans="1:13" ht="25.5">
      <c r="A58" s="1" t="s">
        <v>93</v>
      </c>
      <c r="B58" s="46" t="s">
        <v>307</v>
      </c>
      <c r="C58">
        <f t="shared" si="14"/>
        <v>3</v>
      </c>
      <c r="D58">
        <f t="shared" si="15"/>
        <v>2</v>
      </c>
      <c r="E58">
        <f t="shared" si="16"/>
        <v>5</v>
      </c>
      <c r="F58">
        <f t="shared" si="17"/>
        <v>3</v>
      </c>
      <c r="G58">
        <f t="shared" si="18"/>
        <v>2</v>
      </c>
      <c r="H58">
        <f t="shared" si="19"/>
        <v>0</v>
      </c>
      <c r="I58">
        <f t="shared" si="20"/>
        <v>1</v>
      </c>
      <c r="J58">
        <f t="shared" si="21"/>
        <v>0</v>
      </c>
      <c r="K58">
        <f t="shared" si="22"/>
        <v>0</v>
      </c>
      <c r="L58">
        <f t="shared" si="23"/>
        <v>0</v>
      </c>
      <c r="M58">
        <f t="shared" si="24"/>
        <v>0</v>
      </c>
    </row>
    <row r="59" spans="1:13" ht="25.5">
      <c r="A59" s="1" t="s">
        <v>110</v>
      </c>
      <c r="B59" s="46" t="s">
        <v>308</v>
      </c>
      <c r="C59" t="e">
        <f t="shared" si="14"/>
        <v>#N/A</v>
      </c>
      <c r="D59" t="e">
        <f t="shared" si="15"/>
        <v>#N/A</v>
      </c>
      <c r="E59" t="e">
        <f t="shared" si="16"/>
        <v>#N/A</v>
      </c>
      <c r="F59" t="e">
        <f t="shared" si="17"/>
        <v>#N/A</v>
      </c>
      <c r="G59" t="e">
        <f t="shared" si="18"/>
        <v>#N/A</v>
      </c>
      <c r="H59" t="e">
        <f t="shared" si="19"/>
        <v>#N/A</v>
      </c>
      <c r="I59" t="e">
        <f t="shared" si="20"/>
        <v>#N/A</v>
      </c>
      <c r="J59" t="e">
        <f t="shared" si="21"/>
        <v>#N/A</v>
      </c>
      <c r="K59" t="e">
        <f t="shared" si="22"/>
        <v>#N/A</v>
      </c>
      <c r="L59" t="e">
        <f t="shared" si="23"/>
        <v>#N/A</v>
      </c>
      <c r="M59" t="e">
        <f t="shared" si="24"/>
        <v>#N/A</v>
      </c>
    </row>
    <row r="60" spans="1:13" ht="25.5">
      <c r="A60" s="1" t="s">
        <v>72</v>
      </c>
      <c r="B60" s="46" t="s">
        <v>309</v>
      </c>
      <c r="C60">
        <f t="shared" si="14"/>
        <v>1</v>
      </c>
      <c r="D60">
        <f t="shared" si="15"/>
        <v>1</v>
      </c>
      <c r="E60">
        <f t="shared" si="16"/>
        <v>2</v>
      </c>
      <c r="F60">
        <f t="shared" si="17"/>
        <v>0</v>
      </c>
      <c r="G60">
        <f t="shared" si="18"/>
        <v>0</v>
      </c>
      <c r="H60">
        <f t="shared" si="19"/>
        <v>0</v>
      </c>
      <c r="I60">
        <f t="shared" si="20"/>
        <v>0</v>
      </c>
      <c r="J60">
        <f t="shared" si="21"/>
        <v>0</v>
      </c>
      <c r="K60">
        <f t="shared" si="22"/>
        <v>0</v>
      </c>
      <c r="L60">
        <f t="shared" si="23"/>
        <v>0</v>
      </c>
      <c r="M60">
        <f t="shared" si="24"/>
        <v>0</v>
      </c>
    </row>
    <row r="61" spans="1:13" ht="25.5">
      <c r="A61" s="1" t="s">
        <v>110</v>
      </c>
      <c r="B61" s="46" t="s">
        <v>310</v>
      </c>
      <c r="C61" t="e">
        <f t="shared" si="14"/>
        <v>#N/A</v>
      </c>
      <c r="D61" t="e">
        <f t="shared" si="15"/>
        <v>#N/A</v>
      </c>
      <c r="E61" t="e">
        <f t="shared" si="16"/>
        <v>#N/A</v>
      </c>
      <c r="F61" t="e">
        <f t="shared" si="17"/>
        <v>#N/A</v>
      </c>
      <c r="G61" t="e">
        <f t="shared" si="18"/>
        <v>#N/A</v>
      </c>
      <c r="H61" t="e">
        <f t="shared" si="19"/>
        <v>#N/A</v>
      </c>
      <c r="I61" t="e">
        <f t="shared" si="20"/>
        <v>#N/A</v>
      </c>
      <c r="J61" t="e">
        <f t="shared" si="21"/>
        <v>#N/A</v>
      </c>
      <c r="K61" t="e">
        <f t="shared" si="22"/>
        <v>#N/A</v>
      </c>
      <c r="L61" t="e">
        <f t="shared" si="23"/>
        <v>#N/A</v>
      </c>
      <c r="M61" t="e">
        <f t="shared" si="24"/>
        <v>#N/A</v>
      </c>
    </row>
    <row r="62" spans="1:13" ht="25.5">
      <c r="A62" s="1" t="s">
        <v>110</v>
      </c>
      <c r="B62" s="46" t="s">
        <v>311</v>
      </c>
      <c r="C62">
        <f t="shared" si="14"/>
        <v>0</v>
      </c>
      <c r="D62">
        <f t="shared" si="15"/>
        <v>1</v>
      </c>
      <c r="E62">
        <f t="shared" si="16"/>
        <v>1</v>
      </c>
      <c r="F62">
        <f t="shared" si="17"/>
        <v>0</v>
      </c>
      <c r="G62">
        <f t="shared" si="18"/>
        <v>0</v>
      </c>
      <c r="H62">
        <f t="shared" si="19"/>
        <v>0</v>
      </c>
      <c r="I62">
        <f t="shared" si="20"/>
        <v>0</v>
      </c>
      <c r="J62">
        <f t="shared" si="21"/>
        <v>0</v>
      </c>
      <c r="K62">
        <f t="shared" si="22"/>
        <v>0</v>
      </c>
      <c r="L62">
        <f t="shared" si="23"/>
        <v>0</v>
      </c>
      <c r="M62">
        <f t="shared" si="24"/>
        <v>0</v>
      </c>
    </row>
    <row r="63" spans="1:13" ht="25.5">
      <c r="A63" s="1" t="s">
        <v>93</v>
      </c>
      <c r="B63" s="46" t="s">
        <v>312</v>
      </c>
      <c r="C63">
        <f t="shared" si="14"/>
        <v>3</v>
      </c>
      <c r="D63">
        <f t="shared" si="15"/>
        <v>3</v>
      </c>
      <c r="E63">
        <f t="shared" si="16"/>
        <v>6</v>
      </c>
      <c r="F63">
        <f t="shared" si="17"/>
        <v>1.5</v>
      </c>
      <c r="G63">
        <f t="shared" si="18"/>
        <v>0</v>
      </c>
      <c r="H63">
        <f t="shared" si="19"/>
        <v>0</v>
      </c>
      <c r="I63">
        <f t="shared" si="20"/>
        <v>0</v>
      </c>
      <c r="J63">
        <f t="shared" si="21"/>
        <v>0</v>
      </c>
      <c r="K63">
        <f t="shared" si="22"/>
        <v>0</v>
      </c>
      <c r="L63">
        <f t="shared" si="23"/>
        <v>0</v>
      </c>
      <c r="M63">
        <f t="shared" si="24"/>
        <v>0</v>
      </c>
    </row>
    <row r="64" spans="1:13" ht="25.5">
      <c r="A64" s="1" t="s">
        <v>124</v>
      </c>
      <c r="B64" s="46" t="s">
        <v>313</v>
      </c>
      <c r="C64">
        <f t="shared" si="14"/>
        <v>0</v>
      </c>
      <c r="D64">
        <f t="shared" si="15"/>
        <v>2</v>
      </c>
      <c r="E64">
        <f t="shared" si="16"/>
        <v>2</v>
      </c>
      <c r="F64">
        <f t="shared" si="17"/>
        <v>0</v>
      </c>
      <c r="G64">
        <f t="shared" si="18"/>
        <v>0</v>
      </c>
      <c r="H64">
        <f t="shared" si="19"/>
        <v>0</v>
      </c>
      <c r="I64">
        <f t="shared" si="20"/>
        <v>0</v>
      </c>
      <c r="J64">
        <f t="shared" si="21"/>
        <v>0</v>
      </c>
      <c r="K64">
        <f t="shared" si="22"/>
        <v>0</v>
      </c>
      <c r="L64">
        <f t="shared" si="23"/>
        <v>0</v>
      </c>
      <c r="M64">
        <f t="shared" si="24"/>
        <v>0</v>
      </c>
    </row>
    <row r="65" spans="1:13" ht="25.5">
      <c r="A65" s="1" t="s">
        <v>80</v>
      </c>
      <c r="B65" s="46" t="s">
        <v>314</v>
      </c>
      <c r="C65" t="e">
        <f t="shared" si="14"/>
        <v>#N/A</v>
      </c>
      <c r="D65" t="e">
        <f t="shared" si="15"/>
        <v>#N/A</v>
      </c>
      <c r="E65" t="e">
        <f t="shared" si="16"/>
        <v>#N/A</v>
      </c>
      <c r="F65" t="e">
        <f t="shared" si="17"/>
        <v>#N/A</v>
      </c>
      <c r="G65" t="e">
        <f t="shared" si="18"/>
        <v>#N/A</v>
      </c>
      <c r="H65" t="e">
        <f t="shared" si="19"/>
        <v>#N/A</v>
      </c>
      <c r="I65" t="e">
        <f t="shared" si="20"/>
        <v>#N/A</v>
      </c>
      <c r="J65" t="e">
        <f t="shared" si="21"/>
        <v>#N/A</v>
      </c>
      <c r="K65" t="e">
        <f t="shared" si="22"/>
        <v>#N/A</v>
      </c>
      <c r="L65" t="e">
        <f t="shared" si="23"/>
        <v>#N/A</v>
      </c>
      <c r="M65" t="e">
        <f t="shared" si="24"/>
        <v>#N/A</v>
      </c>
    </row>
    <row r="66" spans="1:13" ht="25.5">
      <c r="A66" s="1" t="s">
        <v>80</v>
      </c>
      <c r="B66" s="46" t="s">
        <v>315</v>
      </c>
      <c r="C66" t="e">
        <f t="shared" si="14"/>
        <v>#N/A</v>
      </c>
      <c r="D66" t="e">
        <f t="shared" si="15"/>
        <v>#N/A</v>
      </c>
      <c r="E66" t="e">
        <f t="shared" si="16"/>
        <v>#N/A</v>
      </c>
      <c r="F66" t="e">
        <f t="shared" si="17"/>
        <v>#N/A</v>
      </c>
      <c r="G66" t="e">
        <f t="shared" si="18"/>
        <v>#N/A</v>
      </c>
      <c r="H66" t="e">
        <f t="shared" si="19"/>
        <v>#N/A</v>
      </c>
      <c r="I66" t="e">
        <f t="shared" si="20"/>
        <v>#N/A</v>
      </c>
      <c r="J66" t="e">
        <f t="shared" si="21"/>
        <v>#N/A</v>
      </c>
      <c r="K66" t="e">
        <f t="shared" si="22"/>
        <v>#N/A</v>
      </c>
      <c r="L66" t="e">
        <f t="shared" si="23"/>
        <v>#N/A</v>
      </c>
      <c r="M66" t="e">
        <f t="shared" si="24"/>
        <v>#N/A</v>
      </c>
    </row>
    <row r="67" spans="1:13" ht="25.5">
      <c r="A67" s="1" t="s">
        <v>80</v>
      </c>
      <c r="B67" s="46" t="s">
        <v>316</v>
      </c>
      <c r="C67" t="e">
        <f t="shared" si="14"/>
        <v>#N/A</v>
      </c>
      <c r="D67" t="e">
        <f t="shared" si="15"/>
        <v>#N/A</v>
      </c>
      <c r="E67" t="e">
        <f t="shared" si="16"/>
        <v>#N/A</v>
      </c>
      <c r="F67" t="e">
        <f t="shared" si="17"/>
        <v>#N/A</v>
      </c>
      <c r="G67" t="e">
        <f t="shared" si="18"/>
        <v>#N/A</v>
      </c>
      <c r="H67" t="e">
        <f t="shared" si="19"/>
        <v>#N/A</v>
      </c>
      <c r="I67" t="e">
        <f t="shared" si="20"/>
        <v>#N/A</v>
      </c>
      <c r="J67" t="e">
        <f t="shared" si="21"/>
        <v>#N/A</v>
      </c>
      <c r="K67" t="e">
        <f t="shared" si="22"/>
        <v>#N/A</v>
      </c>
      <c r="L67" t="e">
        <f t="shared" si="23"/>
        <v>#N/A</v>
      </c>
      <c r="M67" t="e">
        <f t="shared" si="24"/>
        <v>#N/A</v>
      </c>
    </row>
    <row r="68" spans="1:13" ht="25.5">
      <c r="A68" s="1" t="s">
        <v>80</v>
      </c>
      <c r="B68" s="46" t="s">
        <v>317</v>
      </c>
      <c r="C68" t="e">
        <f t="shared" si="14"/>
        <v>#N/A</v>
      </c>
      <c r="D68" t="e">
        <f t="shared" si="15"/>
        <v>#N/A</v>
      </c>
      <c r="E68" t="e">
        <f t="shared" si="16"/>
        <v>#N/A</v>
      </c>
      <c r="F68" t="e">
        <f t="shared" si="17"/>
        <v>#N/A</v>
      </c>
      <c r="G68" t="e">
        <f t="shared" si="18"/>
        <v>#N/A</v>
      </c>
      <c r="H68" t="e">
        <f t="shared" si="19"/>
        <v>#N/A</v>
      </c>
      <c r="I68" t="e">
        <f t="shared" si="20"/>
        <v>#N/A</v>
      </c>
      <c r="J68" t="e">
        <f t="shared" si="21"/>
        <v>#N/A</v>
      </c>
      <c r="K68" t="e">
        <f t="shared" si="22"/>
        <v>#N/A</v>
      </c>
      <c r="L68" t="e">
        <f t="shared" si="23"/>
        <v>#N/A</v>
      </c>
      <c r="M68" t="e">
        <f t="shared" si="24"/>
        <v>#N/A</v>
      </c>
    </row>
    <row r="69" spans="1:13" ht="25.5">
      <c r="A69" s="1" t="s">
        <v>72</v>
      </c>
      <c r="B69" s="46" t="s">
        <v>318</v>
      </c>
      <c r="C69">
        <f t="shared" si="14"/>
        <v>0</v>
      </c>
      <c r="D69">
        <f t="shared" si="15"/>
        <v>2</v>
      </c>
      <c r="E69">
        <f t="shared" si="16"/>
        <v>2</v>
      </c>
      <c r="F69">
        <f t="shared" si="17"/>
        <v>0</v>
      </c>
      <c r="G69">
        <f t="shared" si="18"/>
        <v>0</v>
      </c>
      <c r="H69">
        <f t="shared" si="19"/>
        <v>0</v>
      </c>
      <c r="I69">
        <f t="shared" si="20"/>
        <v>0</v>
      </c>
      <c r="J69">
        <f t="shared" si="21"/>
        <v>0</v>
      </c>
      <c r="K69">
        <f t="shared" si="22"/>
        <v>0</v>
      </c>
      <c r="L69">
        <f t="shared" si="23"/>
        <v>0</v>
      </c>
      <c r="M69">
        <f t="shared" si="24"/>
        <v>0</v>
      </c>
    </row>
    <row r="70" spans="1:13" ht="25.5">
      <c r="A70" s="1" t="s">
        <v>93</v>
      </c>
      <c r="B70" s="46" t="s">
        <v>319</v>
      </c>
      <c r="C70">
        <f t="shared" si="14"/>
        <v>3</v>
      </c>
      <c r="D70">
        <f t="shared" si="15"/>
        <v>0</v>
      </c>
      <c r="E70">
        <f t="shared" si="16"/>
        <v>3</v>
      </c>
      <c r="F70">
        <f t="shared" si="17"/>
        <v>0</v>
      </c>
      <c r="G70">
        <f t="shared" si="18"/>
        <v>0</v>
      </c>
      <c r="H70">
        <f t="shared" si="19"/>
        <v>0</v>
      </c>
      <c r="I70">
        <f t="shared" si="20"/>
        <v>0</v>
      </c>
      <c r="J70">
        <f t="shared" si="21"/>
        <v>0</v>
      </c>
      <c r="K70">
        <f t="shared" si="22"/>
        <v>0</v>
      </c>
      <c r="L70">
        <f t="shared" si="23"/>
        <v>2</v>
      </c>
      <c r="M70">
        <f t="shared" si="24"/>
        <v>0</v>
      </c>
    </row>
    <row r="71" spans="1:13" ht="25.5">
      <c r="A71" s="1" t="s">
        <v>110</v>
      </c>
      <c r="B71" s="46" t="s">
        <v>320</v>
      </c>
      <c r="C71">
        <f t="shared" si="14"/>
        <v>2</v>
      </c>
      <c r="D71">
        <f t="shared" si="15"/>
        <v>4</v>
      </c>
      <c r="E71">
        <f t="shared" si="16"/>
        <v>6</v>
      </c>
      <c r="F71">
        <f t="shared" si="17"/>
        <v>0</v>
      </c>
      <c r="G71">
        <f t="shared" si="18"/>
        <v>0</v>
      </c>
      <c r="H71">
        <f t="shared" si="19"/>
        <v>0</v>
      </c>
      <c r="I71">
        <f t="shared" si="20"/>
        <v>0</v>
      </c>
      <c r="J71">
        <f t="shared" si="21"/>
        <v>0</v>
      </c>
      <c r="K71">
        <f t="shared" si="22"/>
        <v>0</v>
      </c>
      <c r="L71">
        <f t="shared" si="23"/>
        <v>0</v>
      </c>
      <c r="M71">
        <f t="shared" si="24"/>
        <v>0</v>
      </c>
    </row>
    <row r="72" spans="1:13">
      <c r="A72" s="1" t="s">
        <v>80</v>
      </c>
      <c r="B72" s="46" t="s">
        <v>321</v>
      </c>
      <c r="C72">
        <f t="shared" si="14"/>
        <v>0</v>
      </c>
      <c r="D72">
        <f t="shared" si="15"/>
        <v>2</v>
      </c>
      <c r="E72">
        <f t="shared" si="16"/>
        <v>2</v>
      </c>
      <c r="F72">
        <f t="shared" si="17"/>
        <v>0</v>
      </c>
      <c r="G72">
        <f t="shared" si="18"/>
        <v>0</v>
      </c>
      <c r="H72">
        <f t="shared" si="19"/>
        <v>0</v>
      </c>
      <c r="I72">
        <f t="shared" si="20"/>
        <v>0</v>
      </c>
      <c r="J72">
        <f t="shared" si="21"/>
        <v>0</v>
      </c>
      <c r="K72">
        <f t="shared" si="22"/>
        <v>0</v>
      </c>
      <c r="L72">
        <f t="shared" si="23"/>
        <v>0</v>
      </c>
      <c r="M72">
        <f t="shared" si="24"/>
        <v>0</v>
      </c>
    </row>
    <row r="73" spans="1:13" ht="25.5">
      <c r="A73" s="1" t="s">
        <v>80</v>
      </c>
      <c r="B73" s="46" t="s">
        <v>322</v>
      </c>
      <c r="C73">
        <f t="shared" si="14"/>
        <v>0</v>
      </c>
      <c r="D73">
        <f t="shared" si="15"/>
        <v>1</v>
      </c>
      <c r="E73">
        <f t="shared" si="16"/>
        <v>1</v>
      </c>
      <c r="F73">
        <f t="shared" si="17"/>
        <v>0</v>
      </c>
      <c r="G73">
        <f t="shared" si="18"/>
        <v>0</v>
      </c>
      <c r="H73">
        <f t="shared" si="19"/>
        <v>0</v>
      </c>
      <c r="I73">
        <f t="shared" si="20"/>
        <v>0</v>
      </c>
      <c r="J73">
        <f t="shared" si="21"/>
        <v>0</v>
      </c>
      <c r="K73">
        <f t="shared" si="22"/>
        <v>0</v>
      </c>
      <c r="L73">
        <f t="shared" si="23"/>
        <v>0</v>
      </c>
      <c r="M73">
        <f t="shared" si="24"/>
        <v>0</v>
      </c>
    </row>
    <row r="74" spans="1:13" ht="25.5">
      <c r="A74" s="1" t="s">
        <v>80</v>
      </c>
      <c r="B74" s="46" t="s">
        <v>323</v>
      </c>
      <c r="C74">
        <f t="shared" si="14"/>
        <v>1</v>
      </c>
      <c r="D74">
        <f t="shared" si="15"/>
        <v>2</v>
      </c>
      <c r="E74">
        <f t="shared" si="16"/>
        <v>3</v>
      </c>
      <c r="F74">
        <f t="shared" si="17"/>
        <v>0.5</v>
      </c>
      <c r="G74">
        <f t="shared" si="18"/>
        <v>0</v>
      </c>
      <c r="H74">
        <f t="shared" si="19"/>
        <v>0</v>
      </c>
      <c r="I74">
        <f t="shared" si="20"/>
        <v>0</v>
      </c>
      <c r="J74">
        <f t="shared" si="21"/>
        <v>0</v>
      </c>
      <c r="K74">
        <f t="shared" si="22"/>
        <v>0</v>
      </c>
      <c r="L74">
        <f t="shared" si="23"/>
        <v>0</v>
      </c>
      <c r="M74">
        <f t="shared" si="24"/>
        <v>0</v>
      </c>
    </row>
    <row r="75" spans="1:13" ht="25.5">
      <c r="A75" s="1" t="s">
        <v>124</v>
      </c>
      <c r="B75" s="46" t="s">
        <v>324</v>
      </c>
      <c r="C75" t="e">
        <f t="shared" si="14"/>
        <v>#N/A</v>
      </c>
      <c r="D75" t="e">
        <f t="shared" si="15"/>
        <v>#N/A</v>
      </c>
      <c r="E75" t="e">
        <f t="shared" si="16"/>
        <v>#N/A</v>
      </c>
      <c r="F75" t="e">
        <f t="shared" si="17"/>
        <v>#N/A</v>
      </c>
      <c r="G75" t="e">
        <f t="shared" si="18"/>
        <v>#N/A</v>
      </c>
      <c r="H75" t="e">
        <f t="shared" si="19"/>
        <v>#N/A</v>
      </c>
      <c r="I75" t="e">
        <f t="shared" si="20"/>
        <v>#N/A</v>
      </c>
      <c r="J75" t="e">
        <f t="shared" si="21"/>
        <v>#N/A</v>
      </c>
      <c r="K75" t="e">
        <f t="shared" si="22"/>
        <v>#N/A</v>
      </c>
      <c r="L75" t="e">
        <f t="shared" si="23"/>
        <v>#N/A</v>
      </c>
      <c r="M75" t="e">
        <f t="shared" si="24"/>
        <v>#N/A</v>
      </c>
    </row>
    <row r="76" spans="1:13" ht="25.5">
      <c r="A76" s="1" t="s">
        <v>193</v>
      </c>
      <c r="B76" s="46" t="s">
        <v>325</v>
      </c>
      <c r="C76">
        <f t="shared" si="14"/>
        <v>2</v>
      </c>
      <c r="D76">
        <f t="shared" si="15"/>
        <v>1</v>
      </c>
      <c r="E76">
        <f t="shared" si="16"/>
        <v>3</v>
      </c>
      <c r="F76">
        <f t="shared" si="17"/>
        <v>0</v>
      </c>
      <c r="G76">
        <f t="shared" si="18"/>
        <v>0</v>
      </c>
      <c r="H76">
        <f t="shared" si="19"/>
        <v>0</v>
      </c>
      <c r="I76">
        <f t="shared" si="20"/>
        <v>0</v>
      </c>
      <c r="J76">
        <f t="shared" si="21"/>
        <v>0</v>
      </c>
      <c r="K76">
        <f t="shared" si="22"/>
        <v>0</v>
      </c>
      <c r="L76">
        <f t="shared" si="23"/>
        <v>0</v>
      </c>
      <c r="M76">
        <f t="shared" si="24"/>
        <v>0</v>
      </c>
    </row>
    <row r="77" spans="1:13">
      <c r="A77" s="1" t="s">
        <v>72</v>
      </c>
      <c r="B77" s="46" t="s">
        <v>326</v>
      </c>
      <c r="C77" t="e">
        <f t="shared" si="14"/>
        <v>#N/A</v>
      </c>
      <c r="D77" t="e">
        <f t="shared" si="15"/>
        <v>#N/A</v>
      </c>
      <c r="E77" t="e">
        <f t="shared" si="16"/>
        <v>#N/A</v>
      </c>
      <c r="F77" t="e">
        <f t="shared" si="17"/>
        <v>#N/A</v>
      </c>
      <c r="G77" t="e">
        <f t="shared" si="18"/>
        <v>#N/A</v>
      </c>
      <c r="H77" t="e">
        <f t="shared" si="19"/>
        <v>#N/A</v>
      </c>
      <c r="I77" t="e">
        <f t="shared" si="20"/>
        <v>#N/A</v>
      </c>
      <c r="J77" t="e">
        <f t="shared" si="21"/>
        <v>#N/A</v>
      </c>
      <c r="K77" t="e">
        <f t="shared" si="22"/>
        <v>#N/A</v>
      </c>
      <c r="L77" t="e">
        <f t="shared" si="23"/>
        <v>#N/A</v>
      </c>
      <c r="M77" t="e">
        <f t="shared" si="24"/>
        <v>#N/A</v>
      </c>
    </row>
    <row r="78" spans="1:13" ht="25.5">
      <c r="A78" s="1" t="s">
        <v>72</v>
      </c>
      <c r="B78" s="46" t="s">
        <v>327</v>
      </c>
      <c r="C78" t="e">
        <f t="shared" si="14"/>
        <v>#N/A</v>
      </c>
      <c r="D78" t="e">
        <f t="shared" si="15"/>
        <v>#N/A</v>
      </c>
      <c r="E78" t="e">
        <f t="shared" si="16"/>
        <v>#N/A</v>
      </c>
      <c r="F78" t="e">
        <f t="shared" si="17"/>
        <v>#N/A</v>
      </c>
      <c r="G78" t="e">
        <f t="shared" si="18"/>
        <v>#N/A</v>
      </c>
      <c r="H78" t="e">
        <f t="shared" si="19"/>
        <v>#N/A</v>
      </c>
      <c r="I78" t="e">
        <f t="shared" si="20"/>
        <v>#N/A</v>
      </c>
      <c r="J78" t="e">
        <f t="shared" si="21"/>
        <v>#N/A</v>
      </c>
      <c r="K78" t="e">
        <f t="shared" si="22"/>
        <v>#N/A</v>
      </c>
      <c r="L78" t="e">
        <f t="shared" si="23"/>
        <v>#N/A</v>
      </c>
      <c r="M78" t="e">
        <f t="shared" si="24"/>
        <v>#N/A</v>
      </c>
    </row>
    <row r="79" spans="1:13" ht="38.25">
      <c r="A79" s="1" t="s">
        <v>72</v>
      </c>
      <c r="B79" s="46" t="s">
        <v>328</v>
      </c>
      <c r="C79" t="e">
        <f t="shared" si="14"/>
        <v>#N/A</v>
      </c>
      <c r="D79" t="e">
        <f t="shared" si="15"/>
        <v>#N/A</v>
      </c>
      <c r="E79" t="e">
        <f t="shared" si="16"/>
        <v>#N/A</v>
      </c>
      <c r="F79" t="e">
        <f t="shared" si="17"/>
        <v>#N/A</v>
      </c>
      <c r="G79" t="e">
        <f t="shared" si="18"/>
        <v>#N/A</v>
      </c>
      <c r="H79" t="e">
        <f t="shared" si="19"/>
        <v>#N/A</v>
      </c>
      <c r="I79" t="e">
        <f t="shared" si="20"/>
        <v>#N/A</v>
      </c>
      <c r="J79" t="e">
        <f t="shared" si="21"/>
        <v>#N/A</v>
      </c>
      <c r="K79" t="e">
        <f t="shared" si="22"/>
        <v>#N/A</v>
      </c>
      <c r="L79" t="e">
        <f t="shared" si="23"/>
        <v>#N/A</v>
      </c>
      <c r="M79" t="e">
        <f t="shared" si="24"/>
        <v>#N/A</v>
      </c>
    </row>
    <row r="80" spans="1:13" ht="25.5">
      <c r="A80" s="1" t="s">
        <v>110</v>
      </c>
      <c r="B80" s="46" t="s">
        <v>329</v>
      </c>
      <c r="C80">
        <f t="shared" si="14"/>
        <v>1</v>
      </c>
      <c r="D80">
        <f t="shared" si="15"/>
        <v>1</v>
      </c>
      <c r="E80">
        <f t="shared" si="16"/>
        <v>2</v>
      </c>
      <c r="F80">
        <f t="shared" si="17"/>
        <v>0</v>
      </c>
      <c r="G80">
        <f t="shared" si="18"/>
        <v>0</v>
      </c>
      <c r="H80">
        <f t="shared" si="19"/>
        <v>0</v>
      </c>
      <c r="I80">
        <f t="shared" si="20"/>
        <v>0</v>
      </c>
      <c r="J80">
        <f t="shared" si="21"/>
        <v>0</v>
      </c>
      <c r="K80">
        <f t="shared" si="22"/>
        <v>0</v>
      </c>
      <c r="L80">
        <f t="shared" si="23"/>
        <v>0</v>
      </c>
      <c r="M80">
        <f t="shared" si="24"/>
        <v>0</v>
      </c>
    </row>
    <row r="81" spans="1:13" ht="25.5">
      <c r="A81" s="1" t="s">
        <v>72</v>
      </c>
      <c r="B81" s="46" t="s">
        <v>330</v>
      </c>
      <c r="C81">
        <f t="shared" si="14"/>
        <v>1</v>
      </c>
      <c r="D81">
        <f t="shared" si="15"/>
        <v>3</v>
      </c>
      <c r="E81">
        <f t="shared" si="16"/>
        <v>4</v>
      </c>
      <c r="F81">
        <f t="shared" si="17"/>
        <v>0</v>
      </c>
      <c r="G81">
        <f t="shared" si="18"/>
        <v>0</v>
      </c>
      <c r="H81">
        <f t="shared" si="19"/>
        <v>0</v>
      </c>
      <c r="I81">
        <f t="shared" si="20"/>
        <v>0</v>
      </c>
      <c r="J81">
        <f t="shared" si="21"/>
        <v>0</v>
      </c>
      <c r="K81">
        <f t="shared" si="22"/>
        <v>0</v>
      </c>
      <c r="L81">
        <f t="shared" si="23"/>
        <v>0</v>
      </c>
      <c r="M81">
        <f t="shared" si="24"/>
        <v>0</v>
      </c>
    </row>
    <row r="82" spans="1:13" ht="25.5">
      <c r="A82" s="1" t="s">
        <v>80</v>
      </c>
      <c r="B82" s="46" t="s">
        <v>331</v>
      </c>
      <c r="C82" t="e">
        <f t="shared" si="14"/>
        <v>#N/A</v>
      </c>
      <c r="D82" t="e">
        <f t="shared" si="15"/>
        <v>#N/A</v>
      </c>
      <c r="E82" t="e">
        <f t="shared" si="16"/>
        <v>#N/A</v>
      </c>
      <c r="F82" t="e">
        <f t="shared" si="17"/>
        <v>#N/A</v>
      </c>
      <c r="G82" t="e">
        <f t="shared" si="18"/>
        <v>#N/A</v>
      </c>
      <c r="H82" t="e">
        <f t="shared" si="19"/>
        <v>#N/A</v>
      </c>
      <c r="I82" t="e">
        <f t="shared" si="20"/>
        <v>#N/A</v>
      </c>
      <c r="J82" t="e">
        <f t="shared" si="21"/>
        <v>#N/A</v>
      </c>
      <c r="K82" t="e">
        <f t="shared" si="22"/>
        <v>#N/A</v>
      </c>
      <c r="L82" t="e">
        <f t="shared" si="23"/>
        <v>#N/A</v>
      </c>
      <c r="M82" t="e">
        <f t="shared" si="24"/>
        <v>#N/A</v>
      </c>
    </row>
    <row r="83" spans="1:13" ht="25.5">
      <c r="A83" s="1" t="s">
        <v>110</v>
      </c>
      <c r="B83" s="46" t="s">
        <v>332</v>
      </c>
      <c r="C83">
        <f t="shared" si="14"/>
        <v>2</v>
      </c>
      <c r="D83">
        <f t="shared" si="15"/>
        <v>3</v>
      </c>
      <c r="E83">
        <f t="shared" si="16"/>
        <v>5</v>
      </c>
      <c r="F83">
        <f t="shared" si="17"/>
        <v>0</v>
      </c>
      <c r="G83">
        <f t="shared" si="18"/>
        <v>0</v>
      </c>
      <c r="H83">
        <f t="shared" si="19"/>
        <v>0</v>
      </c>
      <c r="I83">
        <f t="shared" si="20"/>
        <v>1</v>
      </c>
      <c r="J83">
        <f t="shared" si="21"/>
        <v>0</v>
      </c>
      <c r="K83">
        <f t="shared" si="22"/>
        <v>0</v>
      </c>
      <c r="L83">
        <f t="shared" si="23"/>
        <v>0</v>
      </c>
      <c r="M83">
        <f t="shared" si="24"/>
        <v>0</v>
      </c>
    </row>
    <row r="84" spans="1:13" ht="25.5">
      <c r="A84" s="1" t="s">
        <v>110</v>
      </c>
      <c r="B84" s="46" t="s">
        <v>333</v>
      </c>
      <c r="C84">
        <f t="shared" si="14"/>
        <v>1</v>
      </c>
      <c r="D84">
        <f t="shared" si="15"/>
        <v>1</v>
      </c>
      <c r="E84">
        <f t="shared" si="16"/>
        <v>2</v>
      </c>
      <c r="F84">
        <f t="shared" si="17"/>
        <v>0</v>
      </c>
      <c r="G84">
        <f t="shared" si="18"/>
        <v>0</v>
      </c>
      <c r="H84">
        <f t="shared" si="19"/>
        <v>1</v>
      </c>
      <c r="I84">
        <f t="shared" si="20"/>
        <v>1</v>
      </c>
      <c r="J84">
        <f t="shared" si="21"/>
        <v>0</v>
      </c>
      <c r="K84">
        <f t="shared" si="22"/>
        <v>0</v>
      </c>
      <c r="L84">
        <f t="shared" si="23"/>
        <v>0</v>
      </c>
      <c r="M84">
        <f t="shared" si="24"/>
        <v>0</v>
      </c>
    </row>
    <row r="85" spans="1:13" ht="25.5">
      <c r="A85" s="1" t="s">
        <v>124</v>
      </c>
      <c r="B85" s="46" t="s">
        <v>334</v>
      </c>
      <c r="C85">
        <f t="shared" si="14"/>
        <v>0</v>
      </c>
      <c r="D85">
        <f t="shared" si="15"/>
        <v>2</v>
      </c>
      <c r="E85">
        <f t="shared" si="16"/>
        <v>2</v>
      </c>
      <c r="F85">
        <f t="shared" si="17"/>
        <v>0</v>
      </c>
      <c r="G85">
        <f t="shared" si="18"/>
        <v>0</v>
      </c>
      <c r="H85">
        <f t="shared" si="19"/>
        <v>0</v>
      </c>
      <c r="I85">
        <f t="shared" si="20"/>
        <v>0</v>
      </c>
      <c r="J85">
        <f t="shared" si="21"/>
        <v>0</v>
      </c>
      <c r="K85">
        <f t="shared" si="22"/>
        <v>0</v>
      </c>
      <c r="L85">
        <f t="shared" si="23"/>
        <v>0</v>
      </c>
      <c r="M85">
        <f t="shared" si="24"/>
        <v>0</v>
      </c>
    </row>
    <row r="86" spans="1:13" ht="25.5">
      <c r="A86" s="1" t="s">
        <v>80</v>
      </c>
      <c r="B86" s="46" t="s">
        <v>335</v>
      </c>
      <c r="C86">
        <f t="shared" si="14"/>
        <v>2</v>
      </c>
      <c r="D86">
        <f t="shared" si="15"/>
        <v>3</v>
      </c>
      <c r="E86">
        <f t="shared" si="16"/>
        <v>5</v>
      </c>
      <c r="F86">
        <f t="shared" si="17"/>
        <v>0</v>
      </c>
      <c r="G86">
        <f t="shared" si="18"/>
        <v>0</v>
      </c>
      <c r="H86">
        <f t="shared" si="19"/>
        <v>0</v>
      </c>
      <c r="I86">
        <f t="shared" si="20"/>
        <v>0</v>
      </c>
      <c r="J86">
        <f t="shared" si="21"/>
        <v>0</v>
      </c>
      <c r="K86">
        <f t="shared" si="22"/>
        <v>0</v>
      </c>
      <c r="L86">
        <f t="shared" si="23"/>
        <v>0</v>
      </c>
      <c r="M86">
        <f t="shared" si="24"/>
        <v>0</v>
      </c>
    </row>
    <row r="87" spans="1:13" ht="25.5">
      <c r="A87" s="1" t="s">
        <v>72</v>
      </c>
      <c r="B87" s="46" t="s">
        <v>336</v>
      </c>
      <c r="C87" t="e">
        <f t="shared" si="14"/>
        <v>#N/A</v>
      </c>
      <c r="D87" t="e">
        <f t="shared" si="15"/>
        <v>#N/A</v>
      </c>
      <c r="E87" t="e">
        <f t="shared" si="16"/>
        <v>#N/A</v>
      </c>
      <c r="F87" t="e">
        <f t="shared" si="17"/>
        <v>#N/A</v>
      </c>
      <c r="G87" t="e">
        <f t="shared" si="18"/>
        <v>#N/A</v>
      </c>
      <c r="H87" t="e">
        <f t="shared" si="19"/>
        <v>#N/A</v>
      </c>
      <c r="I87" t="e">
        <f t="shared" si="20"/>
        <v>#N/A</v>
      </c>
      <c r="J87" t="e">
        <f t="shared" si="21"/>
        <v>#N/A</v>
      </c>
      <c r="K87" t="e">
        <f t="shared" si="22"/>
        <v>#N/A</v>
      </c>
      <c r="L87" t="e">
        <f t="shared" si="23"/>
        <v>#N/A</v>
      </c>
      <c r="M87" t="e">
        <f t="shared" si="24"/>
        <v>#N/A</v>
      </c>
    </row>
    <row r="88" spans="1:13">
      <c r="A88" s="1" t="s">
        <v>80</v>
      </c>
      <c r="B88" s="46" t="s">
        <v>337</v>
      </c>
      <c r="C88" t="e">
        <f t="shared" si="14"/>
        <v>#N/A</v>
      </c>
      <c r="D88" t="e">
        <f t="shared" si="15"/>
        <v>#N/A</v>
      </c>
      <c r="E88" t="e">
        <f t="shared" si="16"/>
        <v>#N/A</v>
      </c>
      <c r="F88" t="e">
        <f t="shared" si="17"/>
        <v>#N/A</v>
      </c>
      <c r="G88" t="e">
        <f t="shared" si="18"/>
        <v>#N/A</v>
      </c>
      <c r="H88" t="e">
        <f t="shared" si="19"/>
        <v>#N/A</v>
      </c>
      <c r="I88" t="e">
        <f t="shared" si="20"/>
        <v>#N/A</v>
      </c>
      <c r="J88" t="e">
        <f t="shared" si="21"/>
        <v>#N/A</v>
      </c>
      <c r="K88" t="e">
        <f t="shared" si="22"/>
        <v>#N/A</v>
      </c>
      <c r="L88" t="e">
        <f t="shared" si="23"/>
        <v>#N/A</v>
      </c>
      <c r="M88" t="e">
        <f t="shared" si="24"/>
        <v>#N/A</v>
      </c>
    </row>
    <row r="89" spans="1:13" ht="25.5">
      <c r="A89" s="1" t="s">
        <v>93</v>
      </c>
      <c r="B89" s="46" t="s">
        <v>338</v>
      </c>
      <c r="C89">
        <f t="shared" si="14"/>
        <v>0</v>
      </c>
      <c r="D89">
        <f t="shared" si="15"/>
        <v>1</v>
      </c>
      <c r="E89">
        <f t="shared" si="16"/>
        <v>1</v>
      </c>
      <c r="F89">
        <f t="shared" si="17"/>
        <v>0</v>
      </c>
      <c r="G89">
        <f t="shared" si="18"/>
        <v>0</v>
      </c>
      <c r="H89">
        <f t="shared" si="19"/>
        <v>0</v>
      </c>
      <c r="I89">
        <f t="shared" si="20"/>
        <v>1</v>
      </c>
      <c r="J89">
        <f t="shared" si="21"/>
        <v>0</v>
      </c>
      <c r="K89">
        <f t="shared" si="22"/>
        <v>0</v>
      </c>
      <c r="L89">
        <f t="shared" si="23"/>
        <v>0</v>
      </c>
      <c r="M89">
        <f t="shared" si="24"/>
        <v>0</v>
      </c>
    </row>
    <row r="90" spans="1:13" ht="25.5">
      <c r="A90" s="1" t="s">
        <v>72</v>
      </c>
      <c r="B90" s="46" t="s">
        <v>339</v>
      </c>
      <c r="C90" t="e">
        <f t="shared" si="14"/>
        <v>#N/A</v>
      </c>
      <c r="D90" t="e">
        <f t="shared" si="15"/>
        <v>#N/A</v>
      </c>
      <c r="E90" t="e">
        <f t="shared" si="16"/>
        <v>#N/A</v>
      </c>
      <c r="F90" t="e">
        <f t="shared" si="17"/>
        <v>#N/A</v>
      </c>
      <c r="G90" t="e">
        <f t="shared" si="18"/>
        <v>#N/A</v>
      </c>
      <c r="H90" t="e">
        <f t="shared" si="19"/>
        <v>#N/A</v>
      </c>
      <c r="I90" t="e">
        <f t="shared" si="20"/>
        <v>#N/A</v>
      </c>
      <c r="J90" t="e">
        <f t="shared" si="21"/>
        <v>#N/A</v>
      </c>
      <c r="K90" t="e">
        <f t="shared" si="22"/>
        <v>#N/A</v>
      </c>
      <c r="L90" t="e">
        <f t="shared" si="23"/>
        <v>#N/A</v>
      </c>
      <c r="M90" t="e">
        <f t="shared" si="24"/>
        <v>#N/A</v>
      </c>
    </row>
    <row r="91" spans="1:13" ht="25.5">
      <c r="A91" s="1" t="s">
        <v>72</v>
      </c>
      <c r="B91" s="46" t="s">
        <v>340</v>
      </c>
      <c r="C91">
        <f t="shared" si="14"/>
        <v>2</v>
      </c>
      <c r="D91">
        <f t="shared" si="15"/>
        <v>0</v>
      </c>
      <c r="E91">
        <f t="shared" si="16"/>
        <v>2</v>
      </c>
      <c r="F91">
        <f t="shared" si="17"/>
        <v>0</v>
      </c>
      <c r="G91">
        <f t="shared" si="18"/>
        <v>0</v>
      </c>
      <c r="H91">
        <f t="shared" si="19"/>
        <v>0</v>
      </c>
      <c r="I91">
        <f t="shared" si="20"/>
        <v>0</v>
      </c>
      <c r="J91">
        <f t="shared" si="21"/>
        <v>0</v>
      </c>
      <c r="K91">
        <f t="shared" si="22"/>
        <v>0</v>
      </c>
      <c r="L91">
        <f t="shared" si="23"/>
        <v>0</v>
      </c>
      <c r="M91">
        <f t="shared" si="24"/>
        <v>0</v>
      </c>
    </row>
    <row r="92" spans="1:13" ht="25.5">
      <c r="A92" s="1" t="s">
        <v>124</v>
      </c>
      <c r="B92" s="46" t="s">
        <v>341</v>
      </c>
      <c r="C92">
        <f t="shared" si="14"/>
        <v>1</v>
      </c>
      <c r="D92">
        <f t="shared" si="15"/>
        <v>0</v>
      </c>
      <c r="E92">
        <f t="shared" si="16"/>
        <v>1</v>
      </c>
      <c r="F92">
        <f t="shared" si="17"/>
        <v>0</v>
      </c>
      <c r="G92">
        <f t="shared" si="18"/>
        <v>0</v>
      </c>
      <c r="H92">
        <f t="shared" si="19"/>
        <v>0</v>
      </c>
      <c r="I92">
        <f t="shared" si="20"/>
        <v>0</v>
      </c>
      <c r="J92">
        <f t="shared" si="21"/>
        <v>0</v>
      </c>
      <c r="K92">
        <f t="shared" si="22"/>
        <v>0</v>
      </c>
      <c r="L92">
        <f t="shared" si="23"/>
        <v>0</v>
      </c>
      <c r="M92">
        <f t="shared" si="24"/>
        <v>0</v>
      </c>
    </row>
    <row r="93" spans="1:13" ht="25.5">
      <c r="A93" s="1" t="s">
        <v>80</v>
      </c>
      <c r="B93" s="46" t="s">
        <v>342</v>
      </c>
      <c r="C93">
        <f t="shared" si="14"/>
        <v>3</v>
      </c>
      <c r="D93">
        <f t="shared" si="15"/>
        <v>4</v>
      </c>
      <c r="E93">
        <f t="shared" si="16"/>
        <v>7</v>
      </c>
      <c r="F93">
        <f t="shared" si="17"/>
        <v>0</v>
      </c>
      <c r="G93">
        <f t="shared" si="18"/>
        <v>0</v>
      </c>
      <c r="H93">
        <f t="shared" si="19"/>
        <v>0</v>
      </c>
      <c r="I93">
        <f t="shared" si="20"/>
        <v>0</v>
      </c>
      <c r="J93">
        <f t="shared" si="21"/>
        <v>0</v>
      </c>
      <c r="K93">
        <f t="shared" si="22"/>
        <v>0</v>
      </c>
      <c r="L93">
        <f t="shared" si="23"/>
        <v>0</v>
      </c>
      <c r="M93">
        <f t="shared" si="24"/>
        <v>0</v>
      </c>
    </row>
    <row r="94" spans="1:13" ht="25.5">
      <c r="A94" s="1" t="s">
        <v>72</v>
      </c>
      <c r="B94" s="46" t="s">
        <v>343</v>
      </c>
      <c r="C94" t="e">
        <f t="shared" si="14"/>
        <v>#N/A</v>
      </c>
      <c r="D94" t="e">
        <f t="shared" si="15"/>
        <v>#N/A</v>
      </c>
      <c r="E94" t="e">
        <f t="shared" si="16"/>
        <v>#N/A</v>
      </c>
      <c r="F94" t="e">
        <f t="shared" si="17"/>
        <v>#N/A</v>
      </c>
      <c r="G94" t="e">
        <f t="shared" si="18"/>
        <v>#N/A</v>
      </c>
      <c r="H94" t="e">
        <f t="shared" si="19"/>
        <v>#N/A</v>
      </c>
      <c r="I94" t="e">
        <f t="shared" si="20"/>
        <v>#N/A</v>
      </c>
      <c r="J94" t="e">
        <f t="shared" si="21"/>
        <v>#N/A</v>
      </c>
      <c r="K94" t="e">
        <f t="shared" si="22"/>
        <v>#N/A</v>
      </c>
      <c r="L94" t="e">
        <f t="shared" si="23"/>
        <v>#N/A</v>
      </c>
      <c r="M94" t="e">
        <f t="shared" si="24"/>
        <v>#N/A</v>
      </c>
    </row>
    <row r="95" spans="1:13">
      <c r="A95" s="1" t="s">
        <v>124</v>
      </c>
      <c r="B95" s="46" t="s">
        <v>344</v>
      </c>
      <c r="C95" t="e">
        <f t="shared" si="14"/>
        <v>#N/A</v>
      </c>
      <c r="D95" t="e">
        <f t="shared" si="15"/>
        <v>#N/A</v>
      </c>
      <c r="E95" t="e">
        <f t="shared" si="16"/>
        <v>#N/A</v>
      </c>
      <c r="F95" t="e">
        <f t="shared" si="17"/>
        <v>#N/A</v>
      </c>
      <c r="G95" t="e">
        <f t="shared" si="18"/>
        <v>#N/A</v>
      </c>
      <c r="H95" t="e">
        <f t="shared" si="19"/>
        <v>#N/A</v>
      </c>
      <c r="I95" t="e">
        <f t="shared" si="20"/>
        <v>#N/A</v>
      </c>
      <c r="J95" t="e">
        <f t="shared" si="21"/>
        <v>#N/A</v>
      </c>
      <c r="K95" t="e">
        <f t="shared" si="22"/>
        <v>#N/A</v>
      </c>
      <c r="L95" t="e">
        <f t="shared" si="23"/>
        <v>#N/A</v>
      </c>
      <c r="M95" t="e">
        <f t="shared" si="24"/>
        <v>#N/A</v>
      </c>
    </row>
    <row r="96" spans="1:13" ht="25.5">
      <c r="A96" s="1" t="s">
        <v>124</v>
      </c>
      <c r="B96" s="46" t="s">
        <v>345</v>
      </c>
      <c r="C96">
        <f t="shared" si="14"/>
        <v>1</v>
      </c>
      <c r="D96">
        <f t="shared" si="15"/>
        <v>1</v>
      </c>
      <c r="E96">
        <f t="shared" si="16"/>
        <v>2</v>
      </c>
      <c r="F96">
        <f t="shared" si="17"/>
        <v>1</v>
      </c>
      <c r="G96">
        <f t="shared" si="18"/>
        <v>0</v>
      </c>
      <c r="H96">
        <f t="shared" si="19"/>
        <v>0</v>
      </c>
      <c r="I96">
        <f t="shared" si="20"/>
        <v>0</v>
      </c>
      <c r="J96">
        <f t="shared" si="21"/>
        <v>0</v>
      </c>
      <c r="K96">
        <f t="shared" si="22"/>
        <v>0</v>
      </c>
      <c r="L96">
        <f t="shared" si="23"/>
        <v>0</v>
      </c>
      <c r="M96">
        <f t="shared" si="24"/>
        <v>0</v>
      </c>
    </row>
    <row r="97" spans="1:13" ht="25.5">
      <c r="A97" s="1" t="s">
        <v>124</v>
      </c>
      <c r="B97" s="46" t="s">
        <v>346</v>
      </c>
      <c r="C97" t="e">
        <f t="shared" si="14"/>
        <v>#N/A</v>
      </c>
      <c r="D97" t="e">
        <f t="shared" si="15"/>
        <v>#N/A</v>
      </c>
      <c r="E97" t="e">
        <f t="shared" si="16"/>
        <v>#N/A</v>
      </c>
      <c r="F97" t="e">
        <f t="shared" si="17"/>
        <v>#N/A</v>
      </c>
      <c r="G97" t="e">
        <f t="shared" si="18"/>
        <v>#N/A</v>
      </c>
      <c r="H97" t="e">
        <f t="shared" si="19"/>
        <v>#N/A</v>
      </c>
      <c r="I97" t="e">
        <f t="shared" si="20"/>
        <v>#N/A</v>
      </c>
      <c r="J97" t="e">
        <f t="shared" si="21"/>
        <v>#N/A</v>
      </c>
      <c r="K97" t="e">
        <f t="shared" si="22"/>
        <v>#N/A</v>
      </c>
      <c r="L97" t="e">
        <f t="shared" si="23"/>
        <v>#N/A</v>
      </c>
      <c r="M97" t="e">
        <f t="shared" si="24"/>
        <v>#N/A</v>
      </c>
    </row>
    <row r="98" spans="1:13" ht="25.5">
      <c r="A98" s="1" t="s">
        <v>80</v>
      </c>
      <c r="B98" s="46" t="s">
        <v>347</v>
      </c>
      <c r="C98">
        <f t="shared" si="14"/>
        <v>0</v>
      </c>
      <c r="D98">
        <f t="shared" si="15"/>
        <v>2</v>
      </c>
      <c r="E98">
        <f t="shared" si="16"/>
        <v>2</v>
      </c>
      <c r="F98">
        <f t="shared" si="17"/>
        <v>0</v>
      </c>
      <c r="G98">
        <f t="shared" si="18"/>
        <v>0</v>
      </c>
      <c r="H98">
        <f t="shared" si="19"/>
        <v>0</v>
      </c>
      <c r="I98">
        <f t="shared" si="20"/>
        <v>0</v>
      </c>
      <c r="J98">
        <f t="shared" si="21"/>
        <v>0</v>
      </c>
      <c r="K98">
        <f t="shared" si="22"/>
        <v>0</v>
      </c>
      <c r="L98">
        <f t="shared" si="23"/>
        <v>0</v>
      </c>
      <c r="M98">
        <f t="shared" si="24"/>
        <v>0</v>
      </c>
    </row>
    <row r="99" spans="1:13" ht="25.5">
      <c r="A99" s="1" t="s">
        <v>124</v>
      </c>
      <c r="B99" s="46" t="s">
        <v>348</v>
      </c>
      <c r="C99">
        <f t="shared" si="14"/>
        <v>1</v>
      </c>
      <c r="D99">
        <f t="shared" si="15"/>
        <v>1</v>
      </c>
      <c r="E99">
        <f t="shared" si="16"/>
        <v>2</v>
      </c>
      <c r="F99">
        <f t="shared" si="17"/>
        <v>0</v>
      </c>
      <c r="G99">
        <f t="shared" si="18"/>
        <v>0</v>
      </c>
      <c r="H99">
        <f t="shared" si="19"/>
        <v>0</v>
      </c>
      <c r="I99">
        <f t="shared" si="20"/>
        <v>0</v>
      </c>
      <c r="J99">
        <f t="shared" si="21"/>
        <v>0</v>
      </c>
      <c r="K99">
        <f t="shared" si="22"/>
        <v>0</v>
      </c>
      <c r="L99">
        <f t="shared" si="23"/>
        <v>0</v>
      </c>
      <c r="M99">
        <f t="shared" si="24"/>
        <v>0</v>
      </c>
    </row>
    <row r="100" spans="1:13">
      <c r="A100" s="1"/>
      <c r="B100" s="46"/>
    </row>
    <row r="101" spans="1:13">
      <c r="A101" s="1"/>
      <c r="B101" s="46"/>
    </row>
    <row r="102" spans="1:13">
      <c r="A102" s="1"/>
      <c r="B102" s="46"/>
    </row>
    <row r="103" spans="1:13">
      <c r="A103" s="1"/>
      <c r="B103" s="46"/>
    </row>
    <row r="104" spans="1:13">
      <c r="A104" s="1"/>
      <c r="B104" s="46"/>
    </row>
    <row r="105" spans="1:13">
      <c r="A105" s="1"/>
      <c r="B105" s="46"/>
    </row>
    <row r="106" spans="1:13">
      <c r="A106" s="1"/>
      <c r="B106" s="46"/>
    </row>
    <row r="107" spans="1:13">
      <c r="A107" s="1"/>
      <c r="B107" s="46"/>
    </row>
    <row r="108" spans="1:13">
      <c r="A108" s="1"/>
      <c r="B108" s="46"/>
    </row>
    <row r="109" spans="1:13">
      <c r="A109" s="1"/>
      <c r="B109" s="46"/>
    </row>
    <row r="110" spans="1:13">
      <c r="A110" s="1"/>
      <c r="B110" s="46"/>
    </row>
    <row r="111" spans="1:13" ht="46.5">
      <c r="A111" s="15" t="s">
        <v>40</v>
      </c>
      <c r="B111" s="46"/>
    </row>
    <row r="112" spans="1:13">
      <c r="A112" s="10" t="s">
        <v>1</v>
      </c>
      <c r="B112" s="46" t="s">
        <v>2</v>
      </c>
      <c r="C112" t="s">
        <v>41</v>
      </c>
      <c r="D112" t="s">
        <v>42</v>
      </c>
      <c r="E112" t="s">
        <v>43</v>
      </c>
      <c r="F112" t="s">
        <v>44</v>
      </c>
      <c r="G112" t="s">
        <v>56</v>
      </c>
      <c r="H112" t="s">
        <v>45</v>
      </c>
      <c r="I112" t="s">
        <v>57</v>
      </c>
      <c r="J112" t="s">
        <v>58</v>
      </c>
    </row>
    <row r="113" spans="1:10" ht="25.5">
      <c r="A113" s="1" t="s">
        <v>100</v>
      </c>
      <c r="B113" s="46" t="s">
        <v>349</v>
      </c>
      <c r="C113">
        <f>VLOOKUP(B113,$BG$4:$BR$15,3,FALSE)</f>
        <v>1</v>
      </c>
      <c r="D113">
        <f>VLOOKUP(B113,$BG$4:$BR$6,4,FALSE)</f>
        <v>2</v>
      </c>
      <c r="E113">
        <f>VLOOKUP(B113,$BG$4:$BR$6,6,FALSE)</f>
        <v>0</v>
      </c>
      <c r="F113">
        <f>VLOOKUP(B113,$BG$4:$BR$6,7,FALSE)</f>
        <v>0</v>
      </c>
      <c r="G113">
        <f>VLOOKUP(B113,$BG$4:$BR$6,9,FALSE)</f>
        <v>1</v>
      </c>
      <c r="H113">
        <f>VLOOKUP(B113,$BG$4:$BR$6,10,FALSE)</f>
        <v>0</v>
      </c>
      <c r="I113">
        <f>VLOOKUP(B113,$BG$4:$BR$6,11,FALSE)</f>
        <v>0</v>
      </c>
      <c r="J113">
        <f>VLOOKUP(B113,$BG$4:$BR$6,12,FALSE)</f>
        <v>0</v>
      </c>
    </row>
    <row r="114" spans="1:10" ht="25.5">
      <c r="A114" s="1" t="s">
        <v>100</v>
      </c>
      <c r="B114" s="46" t="s">
        <v>350</v>
      </c>
      <c r="C114">
        <f>VLOOKUP(B114,$BG$4:$BR$15,3,FALSE)</f>
        <v>6</v>
      </c>
      <c r="D114">
        <f t="shared" ref="D114:D116" si="25">VLOOKUP(B114,$BG$4:$BR$6,4,FALSE)</f>
        <v>6</v>
      </c>
      <c r="E114">
        <f t="shared" ref="E114:E116" si="26">VLOOKUP(B114,$BG$4:$BR$6,6,FALSE)</f>
        <v>1</v>
      </c>
      <c r="F114">
        <f t="shared" ref="F114:F116" si="27">VLOOKUP(B114,$BG$4:$BR$6,7,FALSE)</f>
        <v>1</v>
      </c>
      <c r="G114">
        <f t="shared" ref="G114:G116" si="28">VLOOKUP(B114,$BG$4:$BR$6,9,FALSE)</f>
        <v>9</v>
      </c>
      <c r="H114">
        <f t="shared" ref="H114:H116" si="29">VLOOKUP(B114,$BG$4:$BR$6,10,FALSE)</f>
        <v>0</v>
      </c>
      <c r="I114">
        <f t="shared" ref="I114:I116" si="30">VLOOKUP(B114,$BG$4:$BR$6,11,FALSE)</f>
        <v>0</v>
      </c>
      <c r="J114">
        <f t="shared" ref="J114:J116" si="31">VLOOKUP(B114,$BG$4:$BR$6,12,FALSE)</f>
        <v>0</v>
      </c>
    </row>
    <row r="115" spans="1:10" ht="25.5">
      <c r="A115" s="1" t="s">
        <v>100</v>
      </c>
      <c r="B115" s="46" t="s">
        <v>351</v>
      </c>
      <c r="C115">
        <f>VLOOKUP(B115,$BG$4:$BR$15,3,FALSE)</f>
        <v>0</v>
      </c>
      <c r="D115" t="e">
        <f t="shared" si="25"/>
        <v>#N/A</v>
      </c>
      <c r="E115" t="e">
        <f t="shared" si="26"/>
        <v>#N/A</v>
      </c>
      <c r="F115" t="e">
        <f t="shared" si="27"/>
        <v>#N/A</v>
      </c>
      <c r="G115" t="e">
        <f t="shared" si="28"/>
        <v>#N/A</v>
      </c>
      <c r="H115" t="e">
        <f t="shared" si="29"/>
        <v>#N/A</v>
      </c>
      <c r="I115" t="e">
        <f t="shared" si="30"/>
        <v>#N/A</v>
      </c>
      <c r="J115" t="e">
        <f t="shared" si="31"/>
        <v>#N/A</v>
      </c>
    </row>
    <row r="116" spans="1:10" ht="38.25">
      <c r="A116" s="1" t="s">
        <v>277</v>
      </c>
      <c r="B116" s="46" t="s">
        <v>352</v>
      </c>
      <c r="C116">
        <f>VLOOKUP(B116,$BG$4:$BR$15,3,FALSE)</f>
        <v>0</v>
      </c>
      <c r="D116">
        <f t="shared" si="25"/>
        <v>0</v>
      </c>
      <c r="E116">
        <f t="shared" si="26"/>
        <v>0</v>
      </c>
      <c r="F116">
        <f t="shared" si="27"/>
        <v>0</v>
      </c>
      <c r="G116">
        <f t="shared" si="28"/>
        <v>0</v>
      </c>
      <c r="H116">
        <f t="shared" si="29"/>
        <v>3</v>
      </c>
      <c r="I116">
        <f t="shared" si="30"/>
        <v>139</v>
      </c>
      <c r="J116">
        <f t="shared" si="31"/>
        <v>46.3</v>
      </c>
    </row>
    <row r="117" spans="1:10">
      <c r="A117" s="1"/>
      <c r="B117" s="46"/>
    </row>
    <row r="118" spans="1:10">
      <c r="A118" s="1"/>
      <c r="B118" s="46"/>
    </row>
    <row r="119" spans="1:10">
      <c r="A119" s="1"/>
      <c r="B119" s="46"/>
    </row>
    <row r="120" spans="1:10">
      <c r="A120" s="1"/>
      <c r="B120" s="46"/>
    </row>
    <row r="121" spans="1:10">
      <c r="A121" s="1"/>
      <c r="B121" s="46"/>
    </row>
    <row r="122" spans="1:10">
      <c r="A122" s="1"/>
      <c r="B122" s="46"/>
    </row>
    <row r="123" spans="1:10">
      <c r="A123" s="1"/>
      <c r="B123" s="46"/>
    </row>
    <row r="124" spans="1:10">
      <c r="A124" s="1"/>
      <c r="B124" s="46"/>
    </row>
    <row r="125" spans="1:10">
      <c r="A125" s="1"/>
      <c r="B125" s="46"/>
    </row>
    <row r="126" spans="1:10">
      <c r="A126" s="1"/>
      <c r="B126" s="46"/>
    </row>
    <row r="127" spans="1:10">
      <c r="A127" s="1"/>
      <c r="B127" s="46"/>
    </row>
    <row r="128" spans="1:10">
      <c r="A128" s="1"/>
      <c r="B128" s="46"/>
    </row>
    <row r="129" spans="1:2">
      <c r="A129" s="1"/>
      <c r="B129" s="46"/>
    </row>
    <row r="130" spans="1:2">
      <c r="A130" s="1"/>
      <c r="B130" s="46"/>
    </row>
    <row r="131" spans="1:2">
      <c r="A131" s="1"/>
      <c r="B131" s="46"/>
    </row>
    <row r="132" spans="1:2">
      <c r="A132" s="1"/>
      <c r="B132" s="46"/>
    </row>
  </sheetData>
  <mergeCells count="13">
    <mergeCell ref="BG2:BH2"/>
    <mergeCell ref="BI2:BO2"/>
    <mergeCell ref="BP2:BR2"/>
    <mergeCell ref="AK2:AN2"/>
    <mergeCell ref="AP2:AQ2"/>
    <mergeCell ref="AR2:AV2"/>
    <mergeCell ref="AW2:BA2"/>
    <mergeCell ref="BB2:BE2"/>
    <mergeCell ref="O2:P2"/>
    <mergeCell ref="Q2:Y2"/>
    <mergeCell ref="AA2:AB2"/>
    <mergeCell ref="AC2:AF2"/>
    <mergeCell ref="AG2:AJ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3F046-A754-4797-BFDA-29063E373EDB}">
  <dimension ref="A1:BR132"/>
  <sheetViews>
    <sheetView workbookViewId="0">
      <selection activeCell="C24" sqref="C24"/>
    </sheetView>
  </sheetViews>
  <sheetFormatPr defaultRowHeight="15.75"/>
  <sheetData>
    <row r="1" spans="1:70" ht="36">
      <c r="A1" s="14" t="s">
        <v>9</v>
      </c>
      <c r="O1" s="12" t="s">
        <v>49</v>
      </c>
      <c r="AA1" s="12" t="s">
        <v>48</v>
      </c>
      <c r="AP1" s="13" t="s">
        <v>50</v>
      </c>
      <c r="BG1" s="11" t="s">
        <v>353</v>
      </c>
    </row>
    <row r="2" spans="1:70">
      <c r="A2" t="s">
        <v>1</v>
      </c>
      <c r="B2" s="46" t="s">
        <v>2</v>
      </c>
      <c r="C2" s="46" t="s">
        <v>3</v>
      </c>
      <c r="D2" s="46" t="s">
        <v>4</v>
      </c>
      <c r="E2" s="46" t="s">
        <v>5</v>
      </c>
      <c r="F2" s="46" t="s">
        <v>6</v>
      </c>
      <c r="G2" s="46" t="s">
        <v>7</v>
      </c>
      <c r="H2" s="46" t="s">
        <v>0</v>
      </c>
      <c r="I2" s="46" t="s">
        <v>8</v>
      </c>
      <c r="J2" s="46" t="s">
        <v>46</v>
      </c>
      <c r="K2" s="46" t="s">
        <v>35</v>
      </c>
      <c r="L2" s="46" t="s">
        <v>33</v>
      </c>
      <c r="M2" s="46" t="s">
        <v>34</v>
      </c>
      <c r="O2" s="75"/>
      <c r="P2" s="75"/>
      <c r="Q2" s="75" t="s">
        <v>9</v>
      </c>
      <c r="R2" s="75"/>
      <c r="S2" s="75"/>
      <c r="T2" s="75"/>
      <c r="U2" s="75"/>
      <c r="V2" s="75"/>
      <c r="W2" s="75"/>
      <c r="X2" s="75"/>
      <c r="Y2" s="75"/>
      <c r="AA2" s="75"/>
      <c r="AB2" s="75"/>
      <c r="AC2" s="75" t="s">
        <v>26</v>
      </c>
      <c r="AD2" s="75"/>
      <c r="AE2" s="75"/>
      <c r="AF2" s="75"/>
      <c r="AG2" s="75" t="s">
        <v>27</v>
      </c>
      <c r="AH2" s="75"/>
      <c r="AI2" s="75"/>
      <c r="AJ2" s="75"/>
      <c r="AK2" s="75" t="s">
        <v>378</v>
      </c>
      <c r="AL2" s="75"/>
      <c r="AM2" s="75"/>
      <c r="AN2" s="75"/>
      <c r="AP2" s="75"/>
      <c r="AQ2" s="75"/>
      <c r="AR2" s="75" t="s">
        <v>382</v>
      </c>
      <c r="AS2" s="75"/>
      <c r="AT2" s="75"/>
      <c r="AU2" s="75"/>
      <c r="AV2" s="75"/>
      <c r="AW2" s="75" t="s">
        <v>383</v>
      </c>
      <c r="AX2" s="75"/>
      <c r="AY2" s="75"/>
      <c r="AZ2" s="75"/>
      <c r="BA2" s="75"/>
      <c r="BB2" s="75" t="s">
        <v>384</v>
      </c>
      <c r="BC2" s="75"/>
      <c r="BD2" s="75"/>
      <c r="BE2" s="75"/>
      <c r="BG2" s="75"/>
      <c r="BH2" s="75"/>
      <c r="BI2" s="75" t="s">
        <v>40</v>
      </c>
      <c r="BJ2" s="75"/>
      <c r="BK2" s="75"/>
      <c r="BL2" s="75"/>
      <c r="BM2" s="75"/>
      <c r="BN2" s="75"/>
      <c r="BO2" s="75"/>
      <c r="BP2" s="75" t="s">
        <v>389</v>
      </c>
      <c r="BQ2" s="75"/>
      <c r="BR2" s="75"/>
    </row>
    <row r="3" spans="1:70">
      <c r="A3" s="1" t="s">
        <v>105</v>
      </c>
      <c r="B3" s="46" t="s">
        <v>279</v>
      </c>
      <c r="C3" s="1" t="e">
        <f>VLOOKUP(B3,$O$4:$Y$11,3,FALSE)</f>
        <v>#N/A</v>
      </c>
      <c r="D3" s="1" t="e">
        <f>VLOOKUP(B3,$O$4:$Y$11,4,FALSE)</f>
        <v>#N/A</v>
      </c>
      <c r="E3" s="1" t="e">
        <f>VLOOKUP(B3,$O$4:$Y$11,5,FALSE)</f>
        <v>#N/A</v>
      </c>
      <c r="F3" s="1" t="e">
        <f>VLOOKUP(B3,$O$4:$Y$11,6,FALSE)</f>
        <v>#N/A</v>
      </c>
      <c r="G3" s="1" t="e">
        <f>VLOOKUP(B3,$O$4:$Y$11,7,FALSE)</f>
        <v>#N/A</v>
      </c>
      <c r="H3" s="1" t="e">
        <f>VLOOKUP(B3,$O$4:$Y$11,9,FALSE)</f>
        <v>#N/A</v>
      </c>
      <c r="I3" s="1" t="e">
        <f>VLOOKUP(B3,$O$4:$Y$11,10,FALSE)</f>
        <v>#N/A</v>
      </c>
      <c r="J3" s="1" t="e">
        <f>VLOOKUP(B3,$O$4:$Y$11,11,FALSE)</f>
        <v>#N/A</v>
      </c>
      <c r="K3" s="1" t="e">
        <f>VLOOKUP(B3,$AA$4:$AN$56,3,FALSE)</f>
        <v>#N/A</v>
      </c>
      <c r="L3" s="1" t="e">
        <f>VLOOKUP(B3,$AA$4:$AN$56,4,FALSE)</f>
        <v>#N/A</v>
      </c>
      <c r="M3" s="1" t="e">
        <f>VLOOKUP(B3,$AA$4:$AN$56,6,FALSE)</f>
        <v>#N/A</v>
      </c>
      <c r="O3" s="57" t="s">
        <v>2</v>
      </c>
      <c r="P3" s="57" t="s">
        <v>374</v>
      </c>
      <c r="Q3" s="57" t="s">
        <v>3</v>
      </c>
      <c r="R3" s="57" t="s">
        <v>4</v>
      </c>
      <c r="S3" s="57" t="s">
        <v>5</v>
      </c>
      <c r="T3" s="57" t="s">
        <v>6</v>
      </c>
      <c r="U3" s="57" t="s">
        <v>7</v>
      </c>
      <c r="V3" s="57" t="s">
        <v>375</v>
      </c>
      <c r="W3" s="57" t="s">
        <v>0</v>
      </c>
      <c r="X3" s="57" t="s">
        <v>8</v>
      </c>
      <c r="Y3" s="57" t="s">
        <v>376</v>
      </c>
      <c r="AA3" s="59" t="s">
        <v>2</v>
      </c>
      <c r="AB3" s="59" t="s">
        <v>374</v>
      </c>
      <c r="AC3" s="59" t="s">
        <v>4</v>
      </c>
      <c r="AD3" s="59" t="s">
        <v>6</v>
      </c>
      <c r="AE3" s="59" t="s">
        <v>28</v>
      </c>
      <c r="AF3" s="59" t="s">
        <v>0</v>
      </c>
      <c r="AG3" s="59" t="s">
        <v>379</v>
      </c>
      <c r="AH3" s="59" t="s">
        <v>6</v>
      </c>
      <c r="AI3" s="59" t="s">
        <v>28</v>
      </c>
      <c r="AJ3" s="59" t="s">
        <v>0</v>
      </c>
      <c r="AK3" s="59" t="s">
        <v>380</v>
      </c>
      <c r="AL3" s="59" t="s">
        <v>6</v>
      </c>
      <c r="AM3" s="59" t="s">
        <v>28</v>
      </c>
      <c r="AN3" s="59" t="s">
        <v>0</v>
      </c>
      <c r="AP3" s="61" t="s">
        <v>2</v>
      </c>
      <c r="AQ3" s="61" t="s">
        <v>374</v>
      </c>
      <c r="AR3" s="61" t="s">
        <v>36</v>
      </c>
      <c r="AS3" s="61" t="s">
        <v>37</v>
      </c>
      <c r="AT3" s="61" t="s">
        <v>38</v>
      </c>
      <c r="AU3" s="61" t="s">
        <v>385</v>
      </c>
      <c r="AV3" s="61" t="s">
        <v>386</v>
      </c>
      <c r="AW3" s="61" t="s">
        <v>8</v>
      </c>
      <c r="AX3" s="61" t="s">
        <v>6</v>
      </c>
      <c r="AY3" s="61" t="s">
        <v>28</v>
      </c>
      <c r="AZ3" s="61" t="s">
        <v>0</v>
      </c>
      <c r="BA3" s="61" t="s">
        <v>387</v>
      </c>
      <c r="BB3" s="61" t="s">
        <v>15</v>
      </c>
      <c r="BC3" s="61" t="s">
        <v>6</v>
      </c>
      <c r="BD3" s="61" t="s">
        <v>0</v>
      </c>
      <c r="BE3" s="61" t="s">
        <v>39</v>
      </c>
      <c r="BG3" s="63" t="s">
        <v>2</v>
      </c>
      <c r="BH3" s="63" t="s">
        <v>374</v>
      </c>
      <c r="BI3" s="63" t="s">
        <v>41</v>
      </c>
      <c r="BJ3" s="63" t="s">
        <v>42</v>
      </c>
      <c r="BK3" s="63" t="s">
        <v>390</v>
      </c>
      <c r="BL3" s="63" t="s">
        <v>43</v>
      </c>
      <c r="BM3" s="63" t="s">
        <v>44</v>
      </c>
      <c r="BN3" s="63" t="s">
        <v>391</v>
      </c>
      <c r="BO3" s="63" t="s">
        <v>392</v>
      </c>
      <c r="BP3" s="63" t="s">
        <v>45</v>
      </c>
      <c r="BQ3" s="63" t="s">
        <v>6</v>
      </c>
      <c r="BR3" s="63" t="s">
        <v>28</v>
      </c>
    </row>
    <row r="4" spans="1:70" ht="30">
      <c r="A4" s="1" t="s">
        <v>105</v>
      </c>
      <c r="B4" s="46" t="s">
        <v>280</v>
      </c>
      <c r="C4" s="1" t="e">
        <f>VLOOKUP(B4,$O$4:$Y$11,3,FALSE)</f>
        <v>#N/A</v>
      </c>
      <c r="D4" s="1" t="e">
        <f>VLOOKUP(B4,$O$4:$Y$11,4,FALSE)</f>
        <v>#N/A</v>
      </c>
      <c r="E4" s="1" t="e">
        <f>VLOOKUP(B4,$O$4:$Y$11,5,FALSE)</f>
        <v>#N/A</v>
      </c>
      <c r="F4" s="1" t="e">
        <f>VLOOKUP(B4,$O$4:$Y$11,6,FALSE)</f>
        <v>#N/A</v>
      </c>
      <c r="G4" s="1" t="e">
        <f>VLOOKUP(B4,$O$4:$Y$11,7,FALSE)</f>
        <v>#N/A</v>
      </c>
      <c r="H4" s="1" t="e">
        <f>VLOOKUP(B4,$O$4:$Y$11,9,FALSE)</f>
        <v>#N/A</v>
      </c>
      <c r="I4" s="1" t="e">
        <f>VLOOKUP(B4,$O$4:$Y$11,10,FALSE)</f>
        <v>#N/A</v>
      </c>
      <c r="J4" s="1" t="e">
        <f>VLOOKUP(B4,$O$4:$Y$11,11,FALSE)</f>
        <v>#N/A</v>
      </c>
      <c r="K4" s="1" t="e">
        <f t="shared" ref="K4:K7" si="0">VLOOKUP(B4,$AA$4:$AN$56,3,FALSE)</f>
        <v>#N/A</v>
      </c>
      <c r="L4" s="1" t="e">
        <f t="shared" ref="L4:L7" si="1">VLOOKUP(B4,$AA$4:$AN$56,4,FALSE)</f>
        <v>#N/A</v>
      </c>
      <c r="M4" s="1" t="e">
        <f t="shared" ref="M4:M7" si="2">VLOOKUP(B4,$AA$4:$AN$56,6,FALSE)</f>
        <v>#N/A</v>
      </c>
      <c r="O4" s="57" t="s">
        <v>282</v>
      </c>
      <c r="P4" s="58" t="s">
        <v>377</v>
      </c>
      <c r="Q4" s="58">
        <v>20</v>
      </c>
      <c r="R4" s="58">
        <v>34</v>
      </c>
      <c r="S4" s="58">
        <v>58.8</v>
      </c>
      <c r="T4" s="58">
        <v>220</v>
      </c>
      <c r="U4" s="58">
        <v>6.5</v>
      </c>
      <c r="V4" s="58">
        <v>7.6</v>
      </c>
      <c r="W4" s="58">
        <v>2</v>
      </c>
      <c r="X4" s="58">
        <v>0</v>
      </c>
      <c r="Y4" s="58">
        <v>132.6</v>
      </c>
      <c r="AA4" s="59" t="s">
        <v>286</v>
      </c>
      <c r="AB4" s="60" t="s">
        <v>377</v>
      </c>
      <c r="AC4" s="60">
        <v>22</v>
      </c>
      <c r="AD4" s="60">
        <v>140</v>
      </c>
      <c r="AE4" s="60">
        <v>6.4</v>
      </c>
      <c r="AF4" s="60">
        <v>1</v>
      </c>
      <c r="AG4" s="60">
        <v>4</v>
      </c>
      <c r="AH4" s="60">
        <v>48</v>
      </c>
      <c r="AI4" s="60">
        <v>12</v>
      </c>
      <c r="AJ4" s="60">
        <v>0</v>
      </c>
      <c r="AK4" s="60">
        <v>26</v>
      </c>
      <c r="AL4" s="60">
        <v>188</v>
      </c>
      <c r="AM4" s="60">
        <v>7.2</v>
      </c>
      <c r="AN4" s="60">
        <v>1</v>
      </c>
      <c r="AP4" s="61" t="s">
        <v>306</v>
      </c>
      <c r="AQ4" s="62" t="s">
        <v>377</v>
      </c>
      <c r="AR4" s="62">
        <v>6</v>
      </c>
      <c r="AS4" s="62">
        <v>3</v>
      </c>
      <c r="AT4" s="62">
        <v>9</v>
      </c>
      <c r="AU4" s="62">
        <v>3.5</v>
      </c>
      <c r="AV4" s="62">
        <v>1</v>
      </c>
      <c r="AW4" s="62"/>
      <c r="AX4" s="62"/>
      <c r="AY4" s="62"/>
      <c r="AZ4" s="62"/>
      <c r="BA4" s="62"/>
      <c r="BB4" s="62"/>
      <c r="BC4" s="62"/>
      <c r="BD4" s="62"/>
      <c r="BE4" s="62"/>
      <c r="BG4" s="63" t="s">
        <v>350</v>
      </c>
      <c r="BH4" s="64" t="s">
        <v>377</v>
      </c>
      <c r="BI4" s="64">
        <v>3</v>
      </c>
      <c r="BJ4" s="64">
        <v>3</v>
      </c>
      <c r="BK4" s="64">
        <v>100</v>
      </c>
      <c r="BL4" s="64">
        <v>1</v>
      </c>
      <c r="BM4" s="64">
        <v>2</v>
      </c>
      <c r="BN4" s="64">
        <v>50</v>
      </c>
      <c r="BO4" s="64">
        <v>6</v>
      </c>
      <c r="BP4" s="64"/>
      <c r="BQ4" s="64"/>
      <c r="BR4" s="64"/>
    </row>
    <row r="5" spans="1:70" ht="45">
      <c r="A5" s="1" t="s">
        <v>105</v>
      </c>
      <c r="B5" s="46" t="s">
        <v>281</v>
      </c>
      <c r="C5" s="1" t="e">
        <f>VLOOKUP(B5,$O$4:$Y$11,3,FALSE)</f>
        <v>#N/A</v>
      </c>
      <c r="D5" s="1" t="e">
        <f>VLOOKUP(B5,$O$4:$Y$11,4,FALSE)</f>
        <v>#N/A</v>
      </c>
      <c r="E5" s="1" t="e">
        <f>VLOOKUP(B5,$O$4:$Y$11,5,FALSE)</f>
        <v>#N/A</v>
      </c>
      <c r="F5" s="1" t="e">
        <f>VLOOKUP(B5,$O$4:$Y$11,6,FALSE)</f>
        <v>#N/A</v>
      </c>
      <c r="G5" s="1" t="e">
        <f>VLOOKUP(B5,$O$4:$Y$11,7,FALSE)</f>
        <v>#N/A</v>
      </c>
      <c r="H5" s="1" t="e">
        <f>VLOOKUP(B5,$O$4:$Y$11,9,FALSE)</f>
        <v>#N/A</v>
      </c>
      <c r="I5" s="1" t="e">
        <f>VLOOKUP(B5,$O$4:$Y$11,10,FALSE)</f>
        <v>#N/A</v>
      </c>
      <c r="J5" s="1" t="e">
        <f>VLOOKUP(B5,$O$4:$Y$11,11,FALSE)</f>
        <v>#N/A</v>
      </c>
      <c r="K5" s="1" t="e">
        <f t="shared" si="0"/>
        <v>#N/A</v>
      </c>
      <c r="L5" s="1" t="e">
        <f t="shared" si="1"/>
        <v>#N/A</v>
      </c>
      <c r="M5" s="1" t="e">
        <f t="shared" si="2"/>
        <v>#N/A</v>
      </c>
      <c r="O5" s="46"/>
      <c r="P5" s="1"/>
      <c r="Q5" s="1"/>
      <c r="R5" s="1"/>
      <c r="S5" s="1"/>
      <c r="T5" s="1"/>
      <c r="U5" s="1"/>
      <c r="V5" s="1"/>
      <c r="W5" s="1"/>
      <c r="X5" s="1"/>
      <c r="Y5" s="1"/>
      <c r="AA5" s="59" t="s">
        <v>287</v>
      </c>
      <c r="AB5" s="60" t="s">
        <v>377</v>
      </c>
      <c r="AC5" s="60">
        <v>19</v>
      </c>
      <c r="AD5" s="60">
        <v>44</v>
      </c>
      <c r="AE5" s="60">
        <v>2.2999999999999998</v>
      </c>
      <c r="AF5" s="60">
        <v>0</v>
      </c>
      <c r="AG5" s="60">
        <v>3</v>
      </c>
      <c r="AH5" s="60">
        <v>48</v>
      </c>
      <c r="AI5" s="60">
        <v>16</v>
      </c>
      <c r="AJ5" s="60">
        <v>2</v>
      </c>
      <c r="AK5" s="60">
        <v>22</v>
      </c>
      <c r="AL5" s="60">
        <v>92</v>
      </c>
      <c r="AM5" s="60">
        <v>4.2</v>
      </c>
      <c r="AN5" s="60">
        <v>2</v>
      </c>
      <c r="AP5" s="61" t="s">
        <v>309</v>
      </c>
      <c r="AQ5" s="62" t="s">
        <v>377</v>
      </c>
      <c r="AR5" s="62">
        <v>7</v>
      </c>
      <c r="AS5" s="62">
        <v>0</v>
      </c>
      <c r="AT5" s="62">
        <v>7</v>
      </c>
      <c r="AU5" s="62">
        <v>1</v>
      </c>
      <c r="AV5" s="62">
        <v>0</v>
      </c>
      <c r="AW5" s="62">
        <v>1</v>
      </c>
      <c r="AX5" s="62">
        <v>0</v>
      </c>
      <c r="AY5" s="62">
        <v>0</v>
      </c>
      <c r="AZ5" s="62">
        <v>0</v>
      </c>
      <c r="BA5" s="62">
        <v>1</v>
      </c>
      <c r="BB5" s="62"/>
      <c r="BC5" s="62"/>
      <c r="BD5" s="62"/>
      <c r="BE5" s="62"/>
      <c r="BG5" s="63" t="s">
        <v>352</v>
      </c>
      <c r="BH5" s="64" t="s">
        <v>377</v>
      </c>
      <c r="BI5" s="64"/>
      <c r="BJ5" s="64"/>
      <c r="BK5" s="64"/>
      <c r="BL5" s="64"/>
      <c r="BM5" s="64"/>
      <c r="BN5" s="64"/>
      <c r="BO5" s="64"/>
      <c r="BP5" s="64">
        <v>7</v>
      </c>
      <c r="BQ5" s="64">
        <v>289</v>
      </c>
      <c r="BR5" s="64">
        <v>41.3</v>
      </c>
    </row>
    <row r="6" spans="1:70" ht="30">
      <c r="A6" s="1" t="s">
        <v>105</v>
      </c>
      <c r="B6" s="46" t="s">
        <v>282</v>
      </c>
      <c r="C6" s="1">
        <f>VLOOKUP(B6,$O$4:$Y$11,3,FALSE)</f>
        <v>20</v>
      </c>
      <c r="D6" s="1">
        <f>VLOOKUP(B6,$O$4:$Y$11,4,FALSE)</f>
        <v>34</v>
      </c>
      <c r="E6" s="1">
        <f>VLOOKUP(B6,$O$4:$Y$11,5,FALSE)</f>
        <v>58.8</v>
      </c>
      <c r="F6" s="1">
        <f>VLOOKUP(B6,$O$4:$Y$11,6,FALSE)</f>
        <v>220</v>
      </c>
      <c r="G6" s="1">
        <f>VLOOKUP(B6,$O$4:$Y$11,7,FALSE)</f>
        <v>6.5</v>
      </c>
      <c r="H6" s="1">
        <f>VLOOKUP(B6,$O$4:$Y$11,9,FALSE)</f>
        <v>2</v>
      </c>
      <c r="I6" s="1">
        <f>VLOOKUP(B6,$O$4:$Y$11,10,FALSE)</f>
        <v>0</v>
      </c>
      <c r="J6" s="1">
        <f>VLOOKUP(B6,$O$4:$Y$11,11,FALSE)</f>
        <v>132.6</v>
      </c>
      <c r="K6" s="1">
        <f t="shared" si="0"/>
        <v>4</v>
      </c>
      <c r="L6" s="1">
        <f t="shared" si="1"/>
        <v>-2</v>
      </c>
      <c r="M6" s="1">
        <f t="shared" si="2"/>
        <v>0</v>
      </c>
      <c r="O6" s="46"/>
      <c r="P6" s="1"/>
      <c r="Q6" s="1"/>
      <c r="R6" s="1"/>
      <c r="S6" s="1"/>
      <c r="T6" s="1"/>
      <c r="U6" s="1"/>
      <c r="V6" s="1"/>
      <c r="W6" s="1"/>
      <c r="X6" s="1"/>
      <c r="Y6" s="1"/>
      <c r="AA6" s="59" t="s">
        <v>282</v>
      </c>
      <c r="AB6" s="60" t="s">
        <v>377</v>
      </c>
      <c r="AC6" s="60">
        <v>4</v>
      </c>
      <c r="AD6" s="60">
        <v>-2</v>
      </c>
      <c r="AE6" s="60">
        <v>-0.5</v>
      </c>
      <c r="AF6" s="60">
        <v>0</v>
      </c>
      <c r="AG6" s="60"/>
      <c r="AH6" s="60"/>
      <c r="AI6" s="60"/>
      <c r="AJ6" s="60"/>
      <c r="AK6" s="60">
        <v>4</v>
      </c>
      <c r="AL6" s="60">
        <v>-2</v>
      </c>
      <c r="AM6" s="60">
        <v>-0.5</v>
      </c>
      <c r="AN6" s="60">
        <v>0</v>
      </c>
      <c r="AP6" s="61" t="s">
        <v>307</v>
      </c>
      <c r="AQ6" s="62" t="s">
        <v>377</v>
      </c>
      <c r="AR6" s="62">
        <v>3</v>
      </c>
      <c r="AS6" s="62">
        <v>4</v>
      </c>
      <c r="AT6" s="62">
        <v>7</v>
      </c>
      <c r="AU6" s="62">
        <v>0</v>
      </c>
      <c r="AV6" s="62">
        <v>0</v>
      </c>
      <c r="AW6" s="62"/>
      <c r="AX6" s="62"/>
      <c r="AY6" s="62"/>
      <c r="AZ6" s="62"/>
      <c r="BA6" s="62"/>
      <c r="BB6" s="62"/>
      <c r="BC6" s="62"/>
      <c r="BD6" s="62"/>
      <c r="BE6" s="62"/>
      <c r="BG6" s="46"/>
      <c r="BH6" s="1"/>
      <c r="BI6" s="10"/>
      <c r="BJ6" s="10"/>
      <c r="BK6" s="10"/>
      <c r="BL6" s="10"/>
      <c r="BM6" s="10"/>
      <c r="BN6" s="10"/>
      <c r="BO6" s="10"/>
      <c r="BP6" s="1"/>
      <c r="BQ6" s="1"/>
      <c r="BR6" s="1"/>
    </row>
    <row r="7" spans="1:70" ht="30">
      <c r="A7" s="1" t="s">
        <v>105</v>
      </c>
      <c r="B7" s="46" t="s">
        <v>283</v>
      </c>
      <c r="C7" s="1" t="e">
        <f>VLOOKUP(B7,$O$4:$Y$11,3,FALSE)</f>
        <v>#N/A</v>
      </c>
      <c r="D7" s="1" t="e">
        <f>VLOOKUP(B7,$O$4:$Y$11,4,FALSE)</f>
        <v>#N/A</v>
      </c>
      <c r="E7" s="1" t="e">
        <f>VLOOKUP(B7,$O$4:$Y$11,5,FALSE)</f>
        <v>#N/A</v>
      </c>
      <c r="F7" s="1" t="e">
        <f>VLOOKUP(B7,$O$4:$Y$11,6,FALSE)</f>
        <v>#N/A</v>
      </c>
      <c r="G7" s="1" t="e">
        <f>VLOOKUP(B7,$O$4:$Y$11,7,FALSE)</f>
        <v>#N/A</v>
      </c>
      <c r="H7" s="1" t="e">
        <f>VLOOKUP(B7,$O$4:$Y$11,9,FALSE)</f>
        <v>#N/A</v>
      </c>
      <c r="I7" s="1" t="e">
        <f>VLOOKUP(B7,$O$4:$Y$11,10,FALSE)</f>
        <v>#N/A</v>
      </c>
      <c r="J7" s="1" t="e">
        <f>VLOOKUP(B7,$O$4:$Y$11,11,FALSE)</f>
        <v>#N/A</v>
      </c>
      <c r="K7" s="1" t="e">
        <f t="shared" si="0"/>
        <v>#N/A</v>
      </c>
      <c r="L7" s="1" t="e">
        <f t="shared" si="1"/>
        <v>#N/A</v>
      </c>
      <c r="M7" s="1" t="e">
        <f t="shared" si="2"/>
        <v>#N/A</v>
      </c>
      <c r="AA7" s="59" t="s">
        <v>292</v>
      </c>
      <c r="AB7" s="60" t="s">
        <v>377</v>
      </c>
      <c r="AC7" s="60">
        <v>1</v>
      </c>
      <c r="AD7" s="60">
        <v>6</v>
      </c>
      <c r="AE7" s="60">
        <v>6</v>
      </c>
      <c r="AF7" s="60">
        <v>0</v>
      </c>
      <c r="AG7" s="60">
        <v>1</v>
      </c>
      <c r="AH7" s="60">
        <v>4</v>
      </c>
      <c r="AI7" s="60">
        <v>4</v>
      </c>
      <c r="AJ7" s="60">
        <v>0</v>
      </c>
      <c r="AK7" s="60">
        <v>2</v>
      </c>
      <c r="AL7" s="60">
        <v>10</v>
      </c>
      <c r="AM7" s="60">
        <v>5</v>
      </c>
      <c r="AN7" s="60">
        <v>0</v>
      </c>
      <c r="AP7" s="61" t="s">
        <v>388</v>
      </c>
      <c r="AQ7" s="62" t="s">
        <v>377</v>
      </c>
      <c r="AR7" s="62">
        <v>5</v>
      </c>
      <c r="AS7" s="62">
        <v>1</v>
      </c>
      <c r="AT7" s="62">
        <v>6</v>
      </c>
      <c r="AU7" s="62">
        <v>1</v>
      </c>
      <c r="AV7" s="62">
        <v>0</v>
      </c>
      <c r="AW7" s="62">
        <v>1</v>
      </c>
      <c r="AX7" s="62">
        <v>0</v>
      </c>
      <c r="AY7" s="62">
        <v>0</v>
      </c>
      <c r="AZ7" s="62">
        <v>0</v>
      </c>
      <c r="BA7" s="62">
        <v>2</v>
      </c>
      <c r="BB7" s="62"/>
      <c r="BC7" s="62"/>
      <c r="BD7" s="62"/>
      <c r="BE7" s="62"/>
    </row>
    <row r="8" spans="1:70" ht="30">
      <c r="A8" s="1"/>
      <c r="B8" s="46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AA8" s="59" t="s">
        <v>302</v>
      </c>
      <c r="AB8" s="60" t="s">
        <v>377</v>
      </c>
      <c r="AC8" s="60">
        <v>1</v>
      </c>
      <c r="AD8" s="60">
        <v>-1</v>
      </c>
      <c r="AE8" s="60">
        <v>-1</v>
      </c>
      <c r="AF8" s="60">
        <v>0</v>
      </c>
      <c r="AG8" s="60">
        <v>1</v>
      </c>
      <c r="AH8" s="60">
        <v>8</v>
      </c>
      <c r="AI8" s="60">
        <v>8</v>
      </c>
      <c r="AJ8" s="60">
        <v>0</v>
      </c>
      <c r="AK8" s="60">
        <v>2</v>
      </c>
      <c r="AL8" s="60">
        <v>7</v>
      </c>
      <c r="AM8" s="60">
        <v>3.5</v>
      </c>
      <c r="AN8" s="60">
        <v>0</v>
      </c>
      <c r="AP8" s="61" t="s">
        <v>330</v>
      </c>
      <c r="AQ8" s="62" t="s">
        <v>377</v>
      </c>
      <c r="AR8" s="62">
        <v>3</v>
      </c>
      <c r="AS8" s="62">
        <v>3</v>
      </c>
      <c r="AT8" s="62">
        <v>6</v>
      </c>
      <c r="AU8" s="62">
        <v>0</v>
      </c>
      <c r="AV8" s="62">
        <v>0</v>
      </c>
      <c r="AW8" s="62"/>
      <c r="AX8" s="62"/>
      <c r="AY8" s="62"/>
      <c r="AZ8" s="62"/>
      <c r="BA8" s="62"/>
      <c r="BB8" s="62"/>
      <c r="BC8" s="62"/>
      <c r="BD8" s="62"/>
      <c r="BE8" s="62"/>
    </row>
    <row r="9" spans="1:70" ht="30">
      <c r="A9" s="1"/>
      <c r="B9" s="46"/>
      <c r="P9" s="46"/>
      <c r="Q9" s="1"/>
      <c r="R9" s="1"/>
      <c r="S9" s="1"/>
      <c r="T9" s="1"/>
      <c r="U9" s="1"/>
      <c r="V9" s="1"/>
      <c r="W9" s="1"/>
      <c r="X9" s="1"/>
      <c r="AA9" s="59" t="s">
        <v>354</v>
      </c>
      <c r="AB9" s="60" t="s">
        <v>377</v>
      </c>
      <c r="AC9" s="60"/>
      <c r="AD9" s="60"/>
      <c r="AE9" s="60"/>
      <c r="AF9" s="60"/>
      <c r="AG9" s="60">
        <v>5</v>
      </c>
      <c r="AH9" s="60">
        <v>66</v>
      </c>
      <c r="AI9" s="60">
        <v>13.2</v>
      </c>
      <c r="AJ9" s="60">
        <v>0</v>
      </c>
      <c r="AK9" s="60">
        <v>5</v>
      </c>
      <c r="AL9" s="60">
        <v>66</v>
      </c>
      <c r="AM9" s="60">
        <v>13.2</v>
      </c>
      <c r="AN9" s="60">
        <v>0</v>
      </c>
      <c r="AP9" s="61" t="s">
        <v>322</v>
      </c>
      <c r="AQ9" s="62" t="s">
        <v>377</v>
      </c>
      <c r="AR9" s="62">
        <v>2</v>
      </c>
      <c r="AS9" s="62">
        <v>3</v>
      </c>
      <c r="AT9" s="62">
        <v>5</v>
      </c>
      <c r="AU9" s="62">
        <v>1.5</v>
      </c>
      <c r="AV9" s="62">
        <v>1</v>
      </c>
      <c r="AW9" s="62"/>
      <c r="AX9" s="62"/>
      <c r="AY9" s="62"/>
      <c r="AZ9" s="62"/>
      <c r="BA9" s="62"/>
      <c r="BB9" s="62"/>
      <c r="BC9" s="62"/>
      <c r="BD9" s="62"/>
      <c r="BE9" s="62"/>
    </row>
    <row r="10" spans="1:70" ht="63">
      <c r="A10" s="17" t="s">
        <v>26</v>
      </c>
      <c r="B10" s="46"/>
      <c r="O10" s="12"/>
      <c r="P10" s="46"/>
      <c r="Q10" s="1"/>
      <c r="R10" s="1"/>
      <c r="S10" s="1"/>
      <c r="T10" s="1"/>
      <c r="U10" s="1"/>
      <c r="V10" s="1"/>
      <c r="W10" s="1"/>
      <c r="X10" s="1"/>
      <c r="AA10" s="59" t="s">
        <v>301</v>
      </c>
      <c r="AB10" s="60" t="s">
        <v>377</v>
      </c>
      <c r="AC10" s="60"/>
      <c r="AD10" s="60"/>
      <c r="AE10" s="60"/>
      <c r="AF10" s="60"/>
      <c r="AG10" s="60">
        <v>4</v>
      </c>
      <c r="AH10" s="60">
        <v>19</v>
      </c>
      <c r="AI10" s="60">
        <v>4.8</v>
      </c>
      <c r="AJ10" s="60">
        <v>0</v>
      </c>
      <c r="AK10" s="60">
        <v>4</v>
      </c>
      <c r="AL10" s="60">
        <v>19</v>
      </c>
      <c r="AM10" s="60">
        <v>4.8</v>
      </c>
      <c r="AN10" s="60">
        <v>0</v>
      </c>
      <c r="AP10" s="61" t="s">
        <v>345</v>
      </c>
      <c r="AQ10" s="62" t="s">
        <v>377</v>
      </c>
      <c r="AR10" s="62">
        <v>1</v>
      </c>
      <c r="AS10" s="62">
        <v>4</v>
      </c>
      <c r="AT10" s="62">
        <v>5</v>
      </c>
      <c r="AU10" s="62">
        <v>0</v>
      </c>
      <c r="AV10" s="62">
        <v>0</v>
      </c>
      <c r="AW10" s="62"/>
      <c r="AX10" s="62"/>
      <c r="AY10" s="62"/>
      <c r="AZ10" s="62"/>
      <c r="BA10" s="62"/>
      <c r="BB10" s="62"/>
      <c r="BC10" s="62"/>
      <c r="BD10" s="62"/>
      <c r="BE10" s="62"/>
    </row>
    <row r="11" spans="1:70" ht="30">
      <c r="A11" s="10" t="s">
        <v>1</v>
      </c>
      <c r="B11" s="46" t="s">
        <v>2</v>
      </c>
      <c r="C11" t="s">
        <v>29</v>
      </c>
      <c r="D11" t="s">
        <v>6</v>
      </c>
      <c r="E11" t="s">
        <v>28</v>
      </c>
      <c r="F11" t="s">
        <v>0</v>
      </c>
      <c r="G11" t="s">
        <v>30</v>
      </c>
      <c r="H11" t="s">
        <v>32</v>
      </c>
      <c r="I11" t="s">
        <v>31</v>
      </c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59" t="s">
        <v>296</v>
      </c>
      <c r="AB11" s="60" t="s">
        <v>377</v>
      </c>
      <c r="AC11" s="60"/>
      <c r="AD11" s="60"/>
      <c r="AE11" s="60"/>
      <c r="AF11" s="60"/>
      <c r="AG11" s="60">
        <v>2</v>
      </c>
      <c r="AH11" s="60">
        <v>27</v>
      </c>
      <c r="AI11" s="60">
        <v>13.5</v>
      </c>
      <c r="AJ11" s="60">
        <v>0</v>
      </c>
      <c r="AK11" s="60">
        <v>2</v>
      </c>
      <c r="AL11" s="60">
        <v>27</v>
      </c>
      <c r="AM11" s="60">
        <v>13.5</v>
      </c>
      <c r="AN11" s="60">
        <v>0</v>
      </c>
      <c r="AP11" s="61" t="s">
        <v>313</v>
      </c>
      <c r="AQ11" s="62" t="s">
        <v>377</v>
      </c>
      <c r="AR11" s="62">
        <v>3</v>
      </c>
      <c r="AS11" s="62">
        <v>1</v>
      </c>
      <c r="AT11" s="62">
        <v>4</v>
      </c>
      <c r="AU11" s="62">
        <v>0</v>
      </c>
      <c r="AV11" s="62">
        <v>0</v>
      </c>
      <c r="AW11" s="62"/>
      <c r="AX11" s="62"/>
      <c r="AY11" s="62"/>
      <c r="AZ11" s="62"/>
      <c r="BA11" s="62"/>
      <c r="BB11" s="62"/>
      <c r="BC11" s="62"/>
      <c r="BD11" s="62"/>
      <c r="BE11" s="62"/>
    </row>
    <row r="12" spans="1:70" ht="30">
      <c r="A12" s="1" t="s">
        <v>90</v>
      </c>
      <c r="B12" s="46" t="s">
        <v>284</v>
      </c>
      <c r="C12" t="e">
        <f t="shared" ref="C12:C17" si="3">VLOOKUP(B12,$AA$4:$AN$36,3,FALSE)</f>
        <v>#N/A</v>
      </c>
      <c r="D12" t="e">
        <f t="shared" ref="D12:D17" si="4">VLOOKUP(B12,$AA$4:$AN$36,4,FALSE)</f>
        <v>#N/A</v>
      </c>
      <c r="E12" t="e">
        <f t="shared" ref="E12:E17" si="5">VLOOKUP(B12,$AA$4:$AN$36,5,FALSE)</f>
        <v>#N/A</v>
      </c>
      <c r="F12" t="e">
        <f t="shared" ref="F12:F17" si="6">VLOOKUP(B12,$AA$4:$AN$36,6,FALSE)</f>
        <v>#N/A</v>
      </c>
      <c r="G12" t="e">
        <f t="shared" ref="G12:G17" si="7">VLOOKUP(B12,$AA$4:$AN$36,7,FALSE)</f>
        <v>#N/A</v>
      </c>
      <c r="H12" t="e">
        <f t="shared" ref="H12:H17" si="8">VLOOKUP(B12,$AA$4:$AN$36,8,FALSE)</f>
        <v>#N/A</v>
      </c>
      <c r="I12" t="e">
        <f t="shared" ref="I12:I17" si="9">VLOOKUP(B12,$AA$4:$AN$36,10,FALSE)</f>
        <v>#N/A</v>
      </c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P12" s="61" t="s">
        <v>324</v>
      </c>
      <c r="AQ12" s="62" t="s">
        <v>377</v>
      </c>
      <c r="AR12" s="62">
        <v>2</v>
      </c>
      <c r="AS12" s="62">
        <v>1</v>
      </c>
      <c r="AT12" s="62">
        <v>3</v>
      </c>
      <c r="AU12" s="62">
        <v>0</v>
      </c>
      <c r="AV12" s="62">
        <v>0</v>
      </c>
      <c r="AW12" s="62"/>
      <c r="AX12" s="62"/>
      <c r="AY12" s="62"/>
      <c r="AZ12" s="62"/>
      <c r="BA12" s="62"/>
      <c r="BB12" s="62"/>
      <c r="BC12" s="62"/>
      <c r="BD12" s="62"/>
      <c r="BE12" s="62"/>
    </row>
    <row r="13" spans="1:70" ht="30">
      <c r="A13" s="1" t="s">
        <v>90</v>
      </c>
      <c r="B13" s="46" t="s">
        <v>285</v>
      </c>
      <c r="C13" t="e">
        <f t="shared" si="3"/>
        <v>#N/A</v>
      </c>
      <c r="D13" t="e">
        <f t="shared" si="4"/>
        <v>#N/A</v>
      </c>
      <c r="E13" t="e">
        <f t="shared" si="5"/>
        <v>#N/A</v>
      </c>
      <c r="F13" t="e">
        <f t="shared" si="6"/>
        <v>#N/A</v>
      </c>
      <c r="G13" t="e">
        <f t="shared" si="7"/>
        <v>#N/A</v>
      </c>
      <c r="H13" t="e">
        <f t="shared" si="8"/>
        <v>#N/A</v>
      </c>
      <c r="I13" t="e">
        <f t="shared" si="9"/>
        <v>#N/A</v>
      </c>
      <c r="O13" s="46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P13" s="61" t="s">
        <v>334</v>
      </c>
      <c r="AQ13" s="62" t="s">
        <v>377</v>
      </c>
      <c r="AR13" s="62">
        <v>0</v>
      </c>
      <c r="AS13" s="62">
        <v>3</v>
      </c>
      <c r="AT13" s="62">
        <v>3</v>
      </c>
      <c r="AU13" s="62">
        <v>0</v>
      </c>
      <c r="AV13" s="62">
        <v>0</v>
      </c>
      <c r="AW13" s="62"/>
      <c r="AX13" s="62"/>
      <c r="AY13" s="62"/>
      <c r="AZ13" s="62"/>
      <c r="BA13" s="62"/>
      <c r="BB13" s="62"/>
      <c r="BC13" s="62"/>
      <c r="BD13" s="62"/>
      <c r="BE13" s="62"/>
    </row>
    <row r="14" spans="1:70" ht="30">
      <c r="A14" s="1" t="s">
        <v>90</v>
      </c>
      <c r="B14" s="46" t="s">
        <v>286</v>
      </c>
      <c r="C14">
        <f t="shared" si="3"/>
        <v>22</v>
      </c>
      <c r="D14">
        <f t="shared" si="4"/>
        <v>140</v>
      </c>
      <c r="E14">
        <f t="shared" si="5"/>
        <v>6.4</v>
      </c>
      <c r="F14">
        <f t="shared" si="6"/>
        <v>1</v>
      </c>
      <c r="G14">
        <f t="shared" si="7"/>
        <v>4</v>
      </c>
      <c r="H14">
        <f t="shared" si="8"/>
        <v>48</v>
      </c>
      <c r="I14">
        <f t="shared" si="9"/>
        <v>0</v>
      </c>
      <c r="O14" s="46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P14" s="61" t="s">
        <v>318</v>
      </c>
      <c r="AQ14" s="62" t="s">
        <v>377</v>
      </c>
      <c r="AR14" s="62">
        <v>2</v>
      </c>
      <c r="AS14" s="62">
        <v>0</v>
      </c>
      <c r="AT14" s="62">
        <v>2</v>
      </c>
      <c r="AU14" s="62">
        <v>0</v>
      </c>
      <c r="AV14" s="62">
        <v>0</v>
      </c>
      <c r="AW14" s="62"/>
      <c r="AX14" s="62"/>
      <c r="AY14" s="62"/>
      <c r="AZ14" s="62"/>
      <c r="BA14" s="62"/>
      <c r="BB14" s="62"/>
      <c r="BC14" s="62"/>
      <c r="BD14" s="62"/>
      <c r="BE14" s="62"/>
    </row>
    <row r="15" spans="1:70" ht="30">
      <c r="A15" s="1" t="s">
        <v>90</v>
      </c>
      <c r="B15" s="46" t="s">
        <v>287</v>
      </c>
      <c r="C15">
        <f t="shared" si="3"/>
        <v>19</v>
      </c>
      <c r="D15">
        <f t="shared" si="4"/>
        <v>44</v>
      </c>
      <c r="E15">
        <f t="shared" si="5"/>
        <v>2.2999999999999998</v>
      </c>
      <c r="F15">
        <f t="shared" si="6"/>
        <v>0</v>
      </c>
      <c r="G15">
        <f t="shared" si="7"/>
        <v>3</v>
      </c>
      <c r="H15">
        <f t="shared" si="8"/>
        <v>48</v>
      </c>
      <c r="I15">
        <f t="shared" si="9"/>
        <v>2</v>
      </c>
      <c r="O15" s="46"/>
      <c r="P15" s="1"/>
      <c r="Q15" s="1"/>
      <c r="R15" s="1"/>
      <c r="S15" s="1"/>
      <c r="T15" s="1"/>
      <c r="U15" s="10"/>
      <c r="V15" s="10"/>
      <c r="W15" s="10"/>
      <c r="X15" s="10"/>
      <c r="Y15" s="1"/>
      <c r="Z15" s="1"/>
      <c r="AA15" s="1"/>
      <c r="AB15" s="1"/>
      <c r="AP15" s="61" t="s">
        <v>319</v>
      </c>
      <c r="AQ15" s="62" t="s">
        <v>377</v>
      </c>
      <c r="AR15" s="62">
        <v>0</v>
      </c>
      <c r="AS15" s="62">
        <v>2</v>
      </c>
      <c r="AT15" s="62">
        <v>2</v>
      </c>
      <c r="AU15" s="62">
        <v>0</v>
      </c>
      <c r="AV15" s="62">
        <v>0</v>
      </c>
      <c r="AW15" s="62"/>
      <c r="AX15" s="62"/>
      <c r="AY15" s="62"/>
      <c r="AZ15" s="62"/>
      <c r="BA15" s="62"/>
      <c r="BB15" s="62"/>
      <c r="BC15" s="62"/>
      <c r="BD15" s="62"/>
      <c r="BE15" s="62"/>
    </row>
    <row r="16" spans="1:70" ht="30">
      <c r="A16" s="1" t="s">
        <v>90</v>
      </c>
      <c r="B16" s="46" t="s">
        <v>288</v>
      </c>
      <c r="C16" t="e">
        <f t="shared" si="3"/>
        <v>#N/A</v>
      </c>
      <c r="D16" t="e">
        <f t="shared" si="4"/>
        <v>#N/A</v>
      </c>
      <c r="E16" t="e">
        <f t="shared" si="5"/>
        <v>#N/A</v>
      </c>
      <c r="F16" t="e">
        <f t="shared" si="6"/>
        <v>#N/A</v>
      </c>
      <c r="G16" t="e">
        <f t="shared" si="7"/>
        <v>#N/A</v>
      </c>
      <c r="H16" t="e">
        <f t="shared" si="8"/>
        <v>#N/A</v>
      </c>
      <c r="I16" t="e">
        <f t="shared" si="9"/>
        <v>#N/A</v>
      </c>
      <c r="O16" s="46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P16" s="61" t="s">
        <v>320</v>
      </c>
      <c r="AQ16" s="62" t="s">
        <v>377</v>
      </c>
      <c r="AR16" s="62">
        <v>1</v>
      </c>
      <c r="AS16" s="62">
        <v>1</v>
      </c>
      <c r="AT16" s="62">
        <v>2</v>
      </c>
      <c r="AU16" s="62">
        <v>0</v>
      </c>
      <c r="AV16" s="62">
        <v>0</v>
      </c>
      <c r="AW16" s="62"/>
      <c r="AX16" s="62"/>
      <c r="AY16" s="62"/>
      <c r="AZ16" s="62"/>
      <c r="BA16" s="62"/>
      <c r="BB16" s="62"/>
      <c r="BC16" s="62"/>
      <c r="BD16" s="62"/>
      <c r="BE16" s="62"/>
    </row>
    <row r="17" spans="1:57" ht="45">
      <c r="A17" s="1" t="s">
        <v>90</v>
      </c>
      <c r="B17" s="46" t="s">
        <v>289</v>
      </c>
      <c r="C17" t="e">
        <f t="shared" si="3"/>
        <v>#N/A</v>
      </c>
      <c r="D17" t="e">
        <f t="shared" si="4"/>
        <v>#N/A</v>
      </c>
      <c r="E17" t="e">
        <f t="shared" si="5"/>
        <v>#N/A</v>
      </c>
      <c r="F17" t="e">
        <f t="shared" si="6"/>
        <v>#N/A</v>
      </c>
      <c r="G17" t="e">
        <f t="shared" si="7"/>
        <v>#N/A</v>
      </c>
      <c r="H17" t="e">
        <f t="shared" si="8"/>
        <v>#N/A</v>
      </c>
      <c r="I17" t="e">
        <f t="shared" si="9"/>
        <v>#N/A</v>
      </c>
      <c r="O17" s="46"/>
      <c r="P17" s="1"/>
      <c r="Q17" s="1"/>
      <c r="R17" s="1"/>
      <c r="S17" s="1"/>
      <c r="T17" s="1"/>
      <c r="U17" s="10"/>
      <c r="V17" s="10"/>
      <c r="W17" s="10"/>
      <c r="X17" s="10"/>
      <c r="Y17" s="1"/>
      <c r="Z17" s="1"/>
      <c r="AA17" s="1"/>
      <c r="AB17" s="1"/>
      <c r="AP17" s="61" t="s">
        <v>340</v>
      </c>
      <c r="AQ17" s="62" t="s">
        <v>377</v>
      </c>
      <c r="AR17" s="62">
        <v>1</v>
      </c>
      <c r="AS17" s="62">
        <v>1</v>
      </c>
      <c r="AT17" s="62">
        <v>2</v>
      </c>
      <c r="AU17" s="62">
        <v>0</v>
      </c>
      <c r="AV17" s="62">
        <v>0</v>
      </c>
      <c r="AW17" s="62"/>
      <c r="AX17" s="62"/>
      <c r="AY17" s="62"/>
      <c r="AZ17" s="62"/>
      <c r="BA17" s="62"/>
      <c r="BB17" s="62"/>
      <c r="BC17" s="62"/>
      <c r="BD17" s="62"/>
      <c r="BE17" s="62"/>
    </row>
    <row r="18" spans="1:57" ht="30">
      <c r="A18" s="1"/>
      <c r="B18" s="46"/>
      <c r="O18" s="46"/>
      <c r="P18" s="1"/>
      <c r="Q18" s="10"/>
      <c r="R18" s="10"/>
      <c r="S18" s="10"/>
      <c r="T18" s="10"/>
      <c r="U18" s="1"/>
      <c r="V18" s="1"/>
      <c r="W18" s="1"/>
      <c r="X18" s="1"/>
      <c r="Y18" s="1"/>
      <c r="Z18" s="1"/>
      <c r="AA18" s="1"/>
      <c r="AB18" s="1"/>
      <c r="AP18" s="61" t="s">
        <v>291</v>
      </c>
      <c r="AQ18" s="62" t="s">
        <v>377</v>
      </c>
      <c r="AR18" s="62">
        <v>1</v>
      </c>
      <c r="AS18" s="62">
        <v>0</v>
      </c>
      <c r="AT18" s="62">
        <v>1</v>
      </c>
      <c r="AU18" s="62">
        <v>0</v>
      </c>
      <c r="AV18" s="62">
        <v>0</v>
      </c>
      <c r="AW18" s="62"/>
      <c r="AX18" s="62"/>
      <c r="AY18" s="62"/>
      <c r="AZ18" s="62"/>
      <c r="BA18" s="62"/>
      <c r="BB18" s="62"/>
      <c r="BC18" s="62"/>
      <c r="BD18" s="62"/>
      <c r="BE18" s="62"/>
    </row>
    <row r="19" spans="1:57" ht="30">
      <c r="A19" s="1"/>
      <c r="B19" s="46"/>
      <c r="O19" s="46"/>
      <c r="P19" s="1"/>
      <c r="Q19" s="10"/>
      <c r="R19" s="10"/>
      <c r="S19" s="10"/>
      <c r="T19" s="10"/>
      <c r="U19" s="1"/>
      <c r="V19" s="1"/>
      <c r="W19" s="1"/>
      <c r="X19" s="1"/>
      <c r="Y19" s="1"/>
      <c r="Z19" s="1"/>
      <c r="AA19" s="1"/>
      <c r="AB19" s="1"/>
      <c r="AP19" s="61" t="s">
        <v>349</v>
      </c>
      <c r="AQ19" s="62" t="s">
        <v>377</v>
      </c>
      <c r="AR19" s="62">
        <v>1</v>
      </c>
      <c r="AS19" s="62">
        <v>0</v>
      </c>
      <c r="AT19" s="62">
        <v>1</v>
      </c>
      <c r="AU19" s="62">
        <v>0</v>
      </c>
      <c r="AV19" s="62">
        <v>0</v>
      </c>
      <c r="AW19" s="62"/>
      <c r="AX19" s="62"/>
      <c r="AY19" s="62"/>
      <c r="AZ19" s="62"/>
      <c r="BA19" s="62"/>
      <c r="BB19" s="62"/>
      <c r="BC19" s="62"/>
      <c r="BD19" s="62"/>
      <c r="BE19" s="62"/>
    </row>
    <row r="20" spans="1:57" ht="30">
      <c r="A20" s="1"/>
      <c r="B20" s="46"/>
      <c r="O20" s="46"/>
      <c r="P20" s="1"/>
      <c r="Q20" s="10"/>
      <c r="R20" s="10"/>
      <c r="S20" s="10"/>
      <c r="T20" s="10"/>
      <c r="U20" s="1"/>
      <c r="V20" s="1"/>
      <c r="W20" s="1"/>
      <c r="X20" s="1"/>
      <c r="Y20" s="1"/>
      <c r="Z20" s="1"/>
      <c r="AA20" s="1"/>
      <c r="AB20" s="1"/>
      <c r="AP20" s="61" t="s">
        <v>292</v>
      </c>
      <c r="AQ20" s="62" t="s">
        <v>377</v>
      </c>
      <c r="AR20" s="62">
        <v>1</v>
      </c>
      <c r="AS20" s="62">
        <v>0</v>
      </c>
      <c r="AT20" s="62">
        <v>1</v>
      </c>
      <c r="AU20" s="62">
        <v>0</v>
      </c>
      <c r="AV20" s="62">
        <v>0</v>
      </c>
      <c r="AW20" s="62"/>
      <c r="AX20" s="62"/>
      <c r="AY20" s="62"/>
      <c r="AZ20" s="62"/>
      <c r="BA20" s="62"/>
      <c r="BB20" s="62"/>
      <c r="BC20" s="62"/>
      <c r="BD20" s="62"/>
      <c r="BE20" s="62"/>
    </row>
    <row r="21" spans="1:57" ht="30">
      <c r="A21" s="1"/>
      <c r="B21" s="46"/>
      <c r="O21" s="46"/>
      <c r="P21" s="1"/>
      <c r="Q21" s="10"/>
      <c r="R21" s="10"/>
      <c r="S21" s="10"/>
      <c r="T21" s="10"/>
      <c r="U21" s="1"/>
      <c r="V21" s="1"/>
      <c r="W21" s="1"/>
      <c r="X21" s="1"/>
      <c r="Y21" s="1"/>
      <c r="Z21" s="1"/>
      <c r="AA21" s="1"/>
      <c r="AB21" s="1"/>
      <c r="AP21" s="61" t="s">
        <v>312</v>
      </c>
      <c r="AQ21" s="62" t="s">
        <v>377</v>
      </c>
      <c r="AR21" s="62">
        <v>0</v>
      </c>
      <c r="AS21" s="62">
        <v>1</v>
      </c>
      <c r="AT21" s="62">
        <v>1</v>
      </c>
      <c r="AU21" s="62">
        <v>0</v>
      </c>
      <c r="AV21" s="62">
        <v>0</v>
      </c>
      <c r="AW21" s="62"/>
      <c r="AX21" s="62"/>
      <c r="AY21" s="62"/>
      <c r="AZ21" s="62"/>
      <c r="BA21" s="62"/>
      <c r="BB21" s="62"/>
      <c r="BC21" s="62"/>
      <c r="BD21" s="62"/>
      <c r="BE21" s="62"/>
    </row>
    <row r="22" spans="1:57" ht="52.5">
      <c r="A22" s="16" t="s">
        <v>27</v>
      </c>
      <c r="B22" s="46"/>
      <c r="AP22" s="46"/>
      <c r="AQ22" s="1"/>
      <c r="AR22" s="1"/>
      <c r="AS22" s="1"/>
      <c r="AT22" s="1"/>
      <c r="AU22" s="1"/>
      <c r="AV22" s="1"/>
      <c r="AW22" s="10"/>
      <c r="AX22" s="10"/>
      <c r="AY22" s="10"/>
      <c r="AZ22" s="10"/>
      <c r="BA22" s="10"/>
      <c r="BB22" s="10"/>
      <c r="BC22" s="10"/>
      <c r="BD22" s="10"/>
      <c r="BE22" s="10"/>
    </row>
    <row r="23" spans="1:57">
      <c r="A23" s="1" t="s">
        <v>1</v>
      </c>
      <c r="B23" s="46" t="s">
        <v>2</v>
      </c>
      <c r="C23" t="s">
        <v>30</v>
      </c>
      <c r="D23" t="s">
        <v>6</v>
      </c>
      <c r="E23" t="s">
        <v>28</v>
      </c>
      <c r="F23" t="s">
        <v>0</v>
      </c>
      <c r="AP23" s="46"/>
      <c r="AQ23" s="1"/>
      <c r="AR23" s="1"/>
      <c r="AS23" s="1"/>
      <c r="AT23" s="1"/>
      <c r="AU23" s="1"/>
      <c r="AV23" s="1"/>
      <c r="AW23" s="10"/>
      <c r="AX23" s="10"/>
      <c r="AY23" s="10"/>
      <c r="AZ23" s="10"/>
      <c r="BA23" s="10"/>
      <c r="BB23" s="10"/>
      <c r="BC23" s="10"/>
      <c r="BD23" s="10"/>
      <c r="BE23" s="10"/>
    </row>
    <row r="24" spans="1:57" ht="25.5">
      <c r="A24" s="1" t="s">
        <v>84</v>
      </c>
      <c r="B24" s="46" t="s">
        <v>290</v>
      </c>
      <c r="C24" t="e">
        <f t="shared" ref="C24:C40" si="10">VLOOKUP(B24,$AA$4:$AN$36,7,FALSE)</f>
        <v>#N/A</v>
      </c>
      <c r="D24" t="e">
        <f t="shared" ref="D24:D40" si="11">VLOOKUP(B24,$AA$4:$AN$36,8,FALSE)</f>
        <v>#N/A</v>
      </c>
      <c r="E24" t="e">
        <f t="shared" ref="E24:E40" si="12">VLOOKUP(B24,$AA$4:$AN$36,9,FALSE)</f>
        <v>#N/A</v>
      </c>
      <c r="F24" t="e">
        <f t="shared" ref="F24:F40" si="13">VLOOKUP(B24,$AA$4:$AN$36,10,FALSE)</f>
        <v>#N/A</v>
      </c>
      <c r="AP24" s="46"/>
      <c r="AQ24" s="1"/>
      <c r="AR24" s="1"/>
      <c r="AS24" s="1"/>
      <c r="AT24" s="1"/>
      <c r="AU24" s="1"/>
      <c r="AV24" s="1"/>
      <c r="AW24" s="10"/>
      <c r="AX24" s="10"/>
      <c r="AY24" s="10"/>
      <c r="AZ24" s="10"/>
      <c r="BA24" s="10"/>
      <c r="BB24" s="10"/>
      <c r="BC24" s="10"/>
      <c r="BD24" s="10"/>
      <c r="BE24" s="10"/>
    </row>
    <row r="25" spans="1:57" ht="25.5">
      <c r="A25" s="1" t="s">
        <v>84</v>
      </c>
      <c r="B25" s="46" t="s">
        <v>291</v>
      </c>
      <c r="C25" t="e">
        <f t="shared" si="10"/>
        <v>#N/A</v>
      </c>
      <c r="D25" t="e">
        <f t="shared" si="11"/>
        <v>#N/A</v>
      </c>
      <c r="E25" t="e">
        <f t="shared" si="12"/>
        <v>#N/A</v>
      </c>
      <c r="F25" t="e">
        <f t="shared" si="13"/>
        <v>#N/A</v>
      </c>
      <c r="AP25" s="46"/>
      <c r="AQ25" s="1"/>
      <c r="AR25" s="1"/>
      <c r="AS25" s="1"/>
      <c r="AT25" s="1"/>
      <c r="AU25" s="1"/>
      <c r="AV25" s="1"/>
      <c r="AW25" s="10"/>
      <c r="AX25" s="10"/>
      <c r="AY25" s="10"/>
      <c r="AZ25" s="10"/>
      <c r="BA25" s="10"/>
      <c r="BB25" s="10"/>
      <c r="BC25" s="10"/>
      <c r="BD25" s="10"/>
      <c r="BE25" s="10"/>
    </row>
    <row r="26" spans="1:57" ht="25.5">
      <c r="A26" s="1" t="s">
        <v>84</v>
      </c>
      <c r="B26" s="46" t="s">
        <v>292</v>
      </c>
      <c r="C26">
        <f t="shared" si="10"/>
        <v>1</v>
      </c>
      <c r="D26">
        <f t="shared" si="11"/>
        <v>4</v>
      </c>
      <c r="E26">
        <f t="shared" si="12"/>
        <v>4</v>
      </c>
      <c r="F26">
        <f t="shared" si="13"/>
        <v>0</v>
      </c>
      <c r="AP26" s="46"/>
      <c r="AQ26" s="1"/>
      <c r="AR26" s="1"/>
      <c r="AS26" s="1"/>
      <c r="AT26" s="1"/>
      <c r="AU26" s="1"/>
      <c r="AV26" s="1"/>
      <c r="AW26" s="10"/>
      <c r="AX26" s="10"/>
      <c r="AY26" s="10"/>
      <c r="AZ26" s="10"/>
      <c r="BA26" s="10"/>
      <c r="BB26" s="10"/>
      <c r="BC26" s="10"/>
      <c r="BD26" s="10"/>
      <c r="BE26" s="10"/>
    </row>
    <row r="27" spans="1:57" ht="25.5">
      <c r="A27" s="1" t="s">
        <v>84</v>
      </c>
      <c r="B27" s="46" t="s">
        <v>293</v>
      </c>
      <c r="C27" t="e">
        <f t="shared" si="10"/>
        <v>#N/A</v>
      </c>
      <c r="D27" t="e">
        <f t="shared" si="11"/>
        <v>#N/A</v>
      </c>
      <c r="E27" t="e">
        <f t="shared" si="12"/>
        <v>#N/A</v>
      </c>
      <c r="F27" t="e">
        <f t="shared" si="13"/>
        <v>#N/A</v>
      </c>
    </row>
    <row r="28" spans="1:57">
      <c r="A28" s="1" t="s">
        <v>84</v>
      </c>
      <c r="B28" s="46" t="s">
        <v>294</v>
      </c>
      <c r="C28" t="e">
        <f t="shared" si="10"/>
        <v>#N/A</v>
      </c>
      <c r="D28" t="e">
        <f t="shared" si="11"/>
        <v>#N/A</v>
      </c>
      <c r="E28" t="e">
        <f t="shared" si="12"/>
        <v>#N/A</v>
      </c>
      <c r="F28" t="e">
        <f t="shared" si="13"/>
        <v>#N/A</v>
      </c>
    </row>
    <row r="29" spans="1:57" ht="25.5">
      <c r="A29" s="1" t="s">
        <v>84</v>
      </c>
      <c r="B29" s="46" t="s">
        <v>295</v>
      </c>
      <c r="C29" t="e">
        <f t="shared" si="10"/>
        <v>#N/A</v>
      </c>
      <c r="D29" t="e">
        <f t="shared" si="11"/>
        <v>#N/A</v>
      </c>
      <c r="E29" t="e">
        <f t="shared" si="12"/>
        <v>#N/A</v>
      </c>
      <c r="F29" t="e">
        <f t="shared" si="13"/>
        <v>#N/A</v>
      </c>
    </row>
    <row r="30" spans="1:57">
      <c r="A30" s="1" t="s">
        <v>84</v>
      </c>
      <c r="B30" s="46" t="s">
        <v>296</v>
      </c>
      <c r="C30">
        <f t="shared" si="10"/>
        <v>2</v>
      </c>
      <c r="D30">
        <f t="shared" si="11"/>
        <v>27</v>
      </c>
      <c r="E30">
        <f t="shared" si="12"/>
        <v>13.5</v>
      </c>
      <c r="F30">
        <f t="shared" si="13"/>
        <v>0</v>
      </c>
    </row>
    <row r="31" spans="1:57" ht="25.5">
      <c r="A31" s="1" t="s">
        <v>84</v>
      </c>
      <c r="B31" s="46" t="s">
        <v>297</v>
      </c>
      <c r="C31" t="e">
        <f t="shared" si="10"/>
        <v>#N/A</v>
      </c>
      <c r="D31" t="e">
        <f t="shared" si="11"/>
        <v>#N/A</v>
      </c>
      <c r="E31" t="e">
        <f t="shared" si="12"/>
        <v>#N/A</v>
      </c>
      <c r="F31" t="e">
        <f t="shared" si="13"/>
        <v>#N/A</v>
      </c>
    </row>
    <row r="32" spans="1:57" ht="25.5">
      <c r="A32" s="1" t="s">
        <v>84</v>
      </c>
      <c r="B32" s="46" t="s">
        <v>298</v>
      </c>
      <c r="C32" t="e">
        <f t="shared" si="10"/>
        <v>#N/A</v>
      </c>
      <c r="D32" t="e">
        <f t="shared" si="11"/>
        <v>#N/A</v>
      </c>
      <c r="E32" t="e">
        <f t="shared" si="12"/>
        <v>#N/A</v>
      </c>
      <c r="F32" t="e">
        <f t="shared" si="13"/>
        <v>#N/A</v>
      </c>
    </row>
    <row r="33" spans="1:6" ht="25.5">
      <c r="A33" s="1" t="s">
        <v>84</v>
      </c>
      <c r="B33" s="46" t="s">
        <v>299</v>
      </c>
      <c r="C33" t="e">
        <f t="shared" si="10"/>
        <v>#N/A</v>
      </c>
      <c r="D33" t="e">
        <f t="shared" si="11"/>
        <v>#N/A</v>
      </c>
      <c r="E33" t="e">
        <f t="shared" si="12"/>
        <v>#N/A</v>
      </c>
      <c r="F33" t="e">
        <f t="shared" si="13"/>
        <v>#N/A</v>
      </c>
    </row>
    <row r="34" spans="1:6" ht="25.5">
      <c r="A34" s="1" t="s">
        <v>84</v>
      </c>
      <c r="B34" s="46" t="s">
        <v>300</v>
      </c>
      <c r="C34" t="e">
        <f t="shared" si="10"/>
        <v>#N/A</v>
      </c>
      <c r="D34" t="e">
        <f t="shared" si="11"/>
        <v>#N/A</v>
      </c>
      <c r="E34" t="e">
        <f t="shared" si="12"/>
        <v>#N/A</v>
      </c>
      <c r="F34" t="e">
        <f t="shared" si="13"/>
        <v>#N/A</v>
      </c>
    </row>
    <row r="35" spans="1:6" ht="25.5">
      <c r="A35" s="1" t="s">
        <v>84</v>
      </c>
      <c r="B35" s="46" t="s">
        <v>301</v>
      </c>
      <c r="C35">
        <f t="shared" si="10"/>
        <v>4</v>
      </c>
      <c r="D35">
        <f t="shared" si="11"/>
        <v>19</v>
      </c>
      <c r="E35">
        <f t="shared" si="12"/>
        <v>4.8</v>
      </c>
      <c r="F35">
        <f t="shared" si="13"/>
        <v>0</v>
      </c>
    </row>
    <row r="36" spans="1:6" ht="25.5">
      <c r="A36" s="1" t="s">
        <v>84</v>
      </c>
      <c r="B36" s="46" t="s">
        <v>302</v>
      </c>
      <c r="C36">
        <f t="shared" si="10"/>
        <v>1</v>
      </c>
      <c r="D36">
        <f t="shared" si="11"/>
        <v>8</v>
      </c>
      <c r="E36">
        <f t="shared" si="12"/>
        <v>8</v>
      </c>
      <c r="F36">
        <f t="shared" si="13"/>
        <v>0</v>
      </c>
    </row>
    <row r="37" spans="1:6" ht="25.5">
      <c r="A37" s="1" t="s">
        <v>77</v>
      </c>
      <c r="B37" s="46" t="s">
        <v>354</v>
      </c>
      <c r="C37">
        <f t="shared" si="10"/>
        <v>5</v>
      </c>
      <c r="D37">
        <f t="shared" si="11"/>
        <v>66</v>
      </c>
      <c r="E37">
        <f t="shared" si="12"/>
        <v>13.2</v>
      </c>
      <c r="F37">
        <f t="shared" si="13"/>
        <v>0</v>
      </c>
    </row>
    <row r="38" spans="1:6" ht="25.5">
      <c r="A38" s="1" t="s">
        <v>77</v>
      </c>
      <c r="B38" s="46" t="s">
        <v>356</v>
      </c>
      <c r="C38" t="e">
        <f t="shared" si="10"/>
        <v>#N/A</v>
      </c>
      <c r="D38" t="e">
        <f t="shared" si="11"/>
        <v>#N/A</v>
      </c>
      <c r="E38" t="e">
        <f t="shared" si="12"/>
        <v>#N/A</v>
      </c>
      <c r="F38" t="e">
        <f t="shared" si="13"/>
        <v>#N/A</v>
      </c>
    </row>
    <row r="39" spans="1:6" ht="25.5">
      <c r="A39" s="1" t="s">
        <v>77</v>
      </c>
      <c r="B39" s="46" t="s">
        <v>357</v>
      </c>
      <c r="C39" t="e">
        <f t="shared" si="10"/>
        <v>#N/A</v>
      </c>
      <c r="D39" t="e">
        <f t="shared" si="11"/>
        <v>#N/A</v>
      </c>
      <c r="E39" t="e">
        <f t="shared" si="12"/>
        <v>#N/A</v>
      </c>
      <c r="F39" t="e">
        <f t="shared" si="13"/>
        <v>#N/A</v>
      </c>
    </row>
    <row r="40" spans="1:6" ht="25.5">
      <c r="A40" s="1" t="s">
        <v>77</v>
      </c>
      <c r="B40" s="46" t="s">
        <v>358</v>
      </c>
      <c r="C40" t="e">
        <f t="shared" si="10"/>
        <v>#N/A</v>
      </c>
      <c r="D40" t="e">
        <f t="shared" si="11"/>
        <v>#N/A</v>
      </c>
      <c r="E40" t="e">
        <f t="shared" si="12"/>
        <v>#N/A</v>
      </c>
      <c r="F40" t="e">
        <f t="shared" si="13"/>
        <v>#N/A</v>
      </c>
    </row>
    <row r="41" spans="1:6">
      <c r="A41" s="1"/>
      <c r="B41" s="46"/>
    </row>
    <row r="42" spans="1:6">
      <c r="A42" s="1"/>
      <c r="B42" s="46"/>
    </row>
    <row r="43" spans="1:6">
      <c r="A43" s="1"/>
      <c r="B43" s="46"/>
    </row>
    <row r="44" spans="1:6">
      <c r="A44" s="1"/>
      <c r="B44" s="46"/>
    </row>
    <row r="45" spans="1:6">
      <c r="A45" s="1"/>
      <c r="B45" s="46"/>
    </row>
    <row r="46" spans="1:6">
      <c r="A46" s="1"/>
      <c r="B46" s="46"/>
    </row>
    <row r="47" spans="1:6">
      <c r="A47" s="1"/>
      <c r="B47" s="46"/>
    </row>
    <row r="48" spans="1:6">
      <c r="A48" s="1"/>
      <c r="B48" s="46"/>
    </row>
    <row r="49" spans="1:13">
      <c r="A49" s="1"/>
      <c r="B49" s="46"/>
    </row>
    <row r="50" spans="1:13">
      <c r="A50" s="1"/>
      <c r="B50" s="46"/>
    </row>
    <row r="51" spans="1:13" ht="46.5">
      <c r="A51" s="15" t="s">
        <v>47</v>
      </c>
      <c r="B51" s="46"/>
    </row>
    <row r="52" spans="1:13">
      <c r="A52" s="1" t="s">
        <v>1</v>
      </c>
      <c r="B52" s="46" t="s">
        <v>2</v>
      </c>
      <c r="C52" t="s">
        <v>36</v>
      </c>
      <c r="D52" t="s">
        <v>37</v>
      </c>
      <c r="E52" t="s">
        <v>38</v>
      </c>
      <c r="F52" t="s">
        <v>51</v>
      </c>
      <c r="G52" t="s">
        <v>52</v>
      </c>
      <c r="H52" t="s">
        <v>8</v>
      </c>
      <c r="I52" t="s">
        <v>54</v>
      </c>
      <c r="J52" t="s">
        <v>55</v>
      </c>
      <c r="K52" t="s">
        <v>15</v>
      </c>
      <c r="L52" t="s">
        <v>39</v>
      </c>
      <c r="M52" t="s">
        <v>53</v>
      </c>
    </row>
    <row r="53" spans="1:13" ht="25.5">
      <c r="A53" s="1" t="s">
        <v>72</v>
      </c>
      <c r="B53" s="46" t="s">
        <v>303</v>
      </c>
      <c r="C53" t="e">
        <f>VLOOKUP(B53,$AP$4:$BE$256,3,FALSE)</f>
        <v>#N/A</v>
      </c>
      <c r="D53" t="e">
        <f>VLOOKUP(B53,$AP$4:$BE$256,4,FALSE)</f>
        <v>#N/A</v>
      </c>
      <c r="E53" t="e">
        <f>VLOOKUP(B53,$AP$4:$BE$256,5,FALSE)</f>
        <v>#N/A</v>
      </c>
      <c r="F53" t="e">
        <f>VLOOKUP(B53,$AP$4:$BE$256,6,FALSE)</f>
        <v>#N/A</v>
      </c>
      <c r="G53" t="e">
        <f>VLOOKUP(B53,$AP$4:$BE$256,7,FALSE)</f>
        <v>#N/A</v>
      </c>
      <c r="H53" t="e">
        <f>VLOOKUP(B53,$AP$4:$BE$256,8,FALSE)</f>
        <v>#N/A</v>
      </c>
      <c r="I53" t="e">
        <f>VLOOKUP(B53,$AP$4:$BE$256,12,FALSE)</f>
        <v>#N/A</v>
      </c>
      <c r="J53" t="e">
        <f>VLOOKUP(B53,$AP$4:$BE$256,11,FALSE)</f>
        <v>#N/A</v>
      </c>
      <c r="K53" t="e">
        <f>VLOOKUP(B53,$AP$4:$BE$526,13,FALSE)</f>
        <v>#N/A</v>
      </c>
      <c r="L53" t="e">
        <f>VLOOKUP(B53,$AP$4:$BE$256,16,FALSE)</f>
        <v>#N/A</v>
      </c>
      <c r="M53" t="e">
        <f>VLOOKUP(B53,$AP$4:$BE$256,15,FALSE)</f>
        <v>#N/A</v>
      </c>
    </row>
    <row r="54" spans="1:13" ht="25.5">
      <c r="A54" s="1" t="s">
        <v>80</v>
      </c>
      <c r="B54" s="46" t="s">
        <v>304</v>
      </c>
      <c r="C54" t="e">
        <f t="shared" ref="C54:C99" si="14">VLOOKUP(B54,$AP$4:$BE$256,3,FALSE)</f>
        <v>#N/A</v>
      </c>
      <c r="D54" t="e">
        <f t="shared" ref="D54:D99" si="15">VLOOKUP(B54,$AP$4:$BE$256,4,FALSE)</f>
        <v>#N/A</v>
      </c>
      <c r="E54" t="e">
        <f t="shared" ref="E54:E99" si="16">VLOOKUP(B54,$AP$4:$BE$256,5,FALSE)</f>
        <v>#N/A</v>
      </c>
      <c r="F54" t="e">
        <f t="shared" ref="F54:F99" si="17">VLOOKUP(B54,$AP$4:$BE$256,6,FALSE)</f>
        <v>#N/A</v>
      </c>
      <c r="G54" t="e">
        <f t="shared" ref="G54:G99" si="18">VLOOKUP(B54,$AP$4:$BE$256,7,FALSE)</f>
        <v>#N/A</v>
      </c>
      <c r="H54" t="e">
        <f t="shared" ref="H54:H99" si="19">VLOOKUP(B54,$AP$4:$BE$256,8,FALSE)</f>
        <v>#N/A</v>
      </c>
      <c r="I54" t="e">
        <f t="shared" ref="I54:I99" si="20">VLOOKUP(B54,$AP$4:$BE$256,12,FALSE)</f>
        <v>#N/A</v>
      </c>
      <c r="J54" t="e">
        <f t="shared" ref="J54:J99" si="21">VLOOKUP(B54,$AP$4:$BE$256,11,FALSE)</f>
        <v>#N/A</v>
      </c>
      <c r="K54" t="e">
        <f t="shared" ref="K54:K99" si="22">VLOOKUP(B54,$AP$4:$BE$526,13,FALSE)</f>
        <v>#N/A</v>
      </c>
      <c r="L54" t="e">
        <f t="shared" ref="L54:L99" si="23">VLOOKUP(B54,$AP$4:$BE$256,16,FALSE)</f>
        <v>#N/A</v>
      </c>
      <c r="M54" t="e">
        <f t="shared" ref="M54:M99" si="24">VLOOKUP(B54,$AP$4:$BE$256,15,FALSE)</f>
        <v>#N/A</v>
      </c>
    </row>
    <row r="55" spans="1:13" ht="25.5">
      <c r="A55" s="1" t="s">
        <v>93</v>
      </c>
      <c r="B55" s="46" t="s">
        <v>305</v>
      </c>
      <c r="C55" t="e">
        <f t="shared" si="14"/>
        <v>#N/A</v>
      </c>
      <c r="D55" t="e">
        <f t="shared" si="15"/>
        <v>#N/A</v>
      </c>
      <c r="E55" t="e">
        <f t="shared" si="16"/>
        <v>#N/A</v>
      </c>
      <c r="F55" t="e">
        <f t="shared" si="17"/>
        <v>#N/A</v>
      </c>
      <c r="G55" t="e">
        <f t="shared" si="18"/>
        <v>#N/A</v>
      </c>
      <c r="H55" t="e">
        <f t="shared" si="19"/>
        <v>#N/A</v>
      </c>
      <c r="I55" t="e">
        <f t="shared" si="20"/>
        <v>#N/A</v>
      </c>
      <c r="J55" t="e">
        <f t="shared" si="21"/>
        <v>#N/A</v>
      </c>
      <c r="K55" t="e">
        <f t="shared" si="22"/>
        <v>#N/A</v>
      </c>
      <c r="L55" t="e">
        <f t="shared" si="23"/>
        <v>#N/A</v>
      </c>
      <c r="M55" t="e">
        <f t="shared" si="24"/>
        <v>#N/A</v>
      </c>
    </row>
    <row r="56" spans="1:13">
      <c r="A56" s="1" t="s">
        <v>93</v>
      </c>
      <c r="B56" s="46" t="s">
        <v>355</v>
      </c>
      <c r="C56" t="e">
        <f t="shared" si="14"/>
        <v>#N/A</v>
      </c>
      <c r="D56" t="e">
        <f t="shared" si="15"/>
        <v>#N/A</v>
      </c>
      <c r="E56" t="e">
        <f t="shared" si="16"/>
        <v>#N/A</v>
      </c>
      <c r="F56" t="e">
        <f t="shared" si="17"/>
        <v>#N/A</v>
      </c>
      <c r="G56" t="e">
        <f t="shared" si="18"/>
        <v>#N/A</v>
      </c>
      <c r="H56" t="e">
        <f t="shared" si="19"/>
        <v>#N/A</v>
      </c>
      <c r="I56" t="e">
        <f t="shared" si="20"/>
        <v>#N/A</v>
      </c>
      <c r="J56" t="e">
        <f t="shared" si="21"/>
        <v>#N/A</v>
      </c>
      <c r="K56" t="e">
        <f t="shared" si="22"/>
        <v>#N/A</v>
      </c>
      <c r="L56" t="e">
        <f t="shared" si="23"/>
        <v>#N/A</v>
      </c>
      <c r="M56" t="e">
        <f t="shared" si="24"/>
        <v>#N/A</v>
      </c>
    </row>
    <row r="57" spans="1:13" ht="25.5">
      <c r="A57" s="1" t="s">
        <v>93</v>
      </c>
      <c r="B57" s="46" t="s">
        <v>306</v>
      </c>
      <c r="C57">
        <f t="shared" si="14"/>
        <v>6</v>
      </c>
      <c r="D57">
        <f t="shared" si="15"/>
        <v>3</v>
      </c>
      <c r="E57">
        <f t="shared" si="16"/>
        <v>9</v>
      </c>
      <c r="F57">
        <f t="shared" si="17"/>
        <v>3.5</v>
      </c>
      <c r="G57">
        <f t="shared" si="18"/>
        <v>1</v>
      </c>
      <c r="H57">
        <f t="shared" si="19"/>
        <v>0</v>
      </c>
      <c r="I57">
        <f t="shared" si="20"/>
        <v>0</v>
      </c>
      <c r="J57">
        <f t="shared" si="21"/>
        <v>0</v>
      </c>
      <c r="K57">
        <f t="shared" si="22"/>
        <v>0</v>
      </c>
      <c r="L57">
        <f t="shared" si="23"/>
        <v>0</v>
      </c>
      <c r="M57">
        <f t="shared" si="24"/>
        <v>0</v>
      </c>
    </row>
    <row r="58" spans="1:13" ht="25.5">
      <c r="A58" s="1" t="s">
        <v>93</v>
      </c>
      <c r="B58" s="46" t="s">
        <v>307</v>
      </c>
      <c r="C58">
        <f t="shared" si="14"/>
        <v>3</v>
      </c>
      <c r="D58">
        <f t="shared" si="15"/>
        <v>4</v>
      </c>
      <c r="E58">
        <f t="shared" si="16"/>
        <v>7</v>
      </c>
      <c r="F58">
        <f t="shared" si="17"/>
        <v>0</v>
      </c>
      <c r="G58">
        <f t="shared" si="18"/>
        <v>0</v>
      </c>
      <c r="H58">
        <f t="shared" si="19"/>
        <v>0</v>
      </c>
      <c r="I58">
        <f t="shared" si="20"/>
        <v>0</v>
      </c>
      <c r="J58">
        <f t="shared" si="21"/>
        <v>0</v>
      </c>
      <c r="K58">
        <f t="shared" si="22"/>
        <v>0</v>
      </c>
      <c r="L58">
        <f t="shared" si="23"/>
        <v>0</v>
      </c>
      <c r="M58">
        <f t="shared" si="24"/>
        <v>0</v>
      </c>
    </row>
    <row r="59" spans="1:13" ht="25.5">
      <c r="A59" s="1" t="s">
        <v>110</v>
      </c>
      <c r="B59" s="46" t="s">
        <v>308</v>
      </c>
      <c r="C59" t="e">
        <f t="shared" si="14"/>
        <v>#N/A</v>
      </c>
      <c r="D59" t="e">
        <f t="shared" si="15"/>
        <v>#N/A</v>
      </c>
      <c r="E59" t="e">
        <f t="shared" si="16"/>
        <v>#N/A</v>
      </c>
      <c r="F59" t="e">
        <f t="shared" si="17"/>
        <v>#N/A</v>
      </c>
      <c r="G59" t="e">
        <f t="shared" si="18"/>
        <v>#N/A</v>
      </c>
      <c r="H59" t="e">
        <f t="shared" si="19"/>
        <v>#N/A</v>
      </c>
      <c r="I59" t="e">
        <f t="shared" si="20"/>
        <v>#N/A</v>
      </c>
      <c r="J59" t="e">
        <f t="shared" si="21"/>
        <v>#N/A</v>
      </c>
      <c r="K59" t="e">
        <f t="shared" si="22"/>
        <v>#N/A</v>
      </c>
      <c r="L59" t="e">
        <f t="shared" si="23"/>
        <v>#N/A</v>
      </c>
      <c r="M59" t="e">
        <f t="shared" si="24"/>
        <v>#N/A</v>
      </c>
    </row>
    <row r="60" spans="1:13" ht="25.5">
      <c r="A60" s="1" t="s">
        <v>72</v>
      </c>
      <c r="B60" s="46" t="s">
        <v>309</v>
      </c>
      <c r="C60">
        <f t="shared" si="14"/>
        <v>7</v>
      </c>
      <c r="D60">
        <f t="shared" si="15"/>
        <v>0</v>
      </c>
      <c r="E60">
        <f t="shared" si="16"/>
        <v>7</v>
      </c>
      <c r="F60">
        <f t="shared" si="17"/>
        <v>1</v>
      </c>
      <c r="G60">
        <f t="shared" si="18"/>
        <v>0</v>
      </c>
      <c r="H60">
        <f t="shared" si="19"/>
        <v>1</v>
      </c>
      <c r="I60">
        <f t="shared" si="20"/>
        <v>1</v>
      </c>
      <c r="J60">
        <f t="shared" si="21"/>
        <v>0</v>
      </c>
      <c r="K60">
        <f t="shared" si="22"/>
        <v>0</v>
      </c>
      <c r="L60">
        <f t="shared" si="23"/>
        <v>0</v>
      </c>
      <c r="M60">
        <f t="shared" si="24"/>
        <v>0</v>
      </c>
    </row>
    <row r="61" spans="1:13" ht="25.5">
      <c r="A61" s="1" t="s">
        <v>110</v>
      </c>
      <c r="B61" s="46" t="s">
        <v>310</v>
      </c>
      <c r="C61" t="e">
        <f t="shared" si="14"/>
        <v>#N/A</v>
      </c>
      <c r="D61" t="e">
        <f t="shared" si="15"/>
        <v>#N/A</v>
      </c>
      <c r="E61" t="e">
        <f t="shared" si="16"/>
        <v>#N/A</v>
      </c>
      <c r="F61" t="e">
        <f t="shared" si="17"/>
        <v>#N/A</v>
      </c>
      <c r="G61" t="e">
        <f t="shared" si="18"/>
        <v>#N/A</v>
      </c>
      <c r="H61" t="e">
        <f t="shared" si="19"/>
        <v>#N/A</v>
      </c>
      <c r="I61" t="e">
        <f t="shared" si="20"/>
        <v>#N/A</v>
      </c>
      <c r="J61" t="e">
        <f t="shared" si="21"/>
        <v>#N/A</v>
      </c>
      <c r="K61" t="e">
        <f t="shared" si="22"/>
        <v>#N/A</v>
      </c>
      <c r="L61" t="e">
        <f t="shared" si="23"/>
        <v>#N/A</v>
      </c>
      <c r="M61" t="e">
        <f t="shared" si="24"/>
        <v>#N/A</v>
      </c>
    </row>
    <row r="62" spans="1:13" ht="25.5">
      <c r="A62" s="1" t="s">
        <v>110</v>
      </c>
      <c r="B62" s="46" t="s">
        <v>311</v>
      </c>
      <c r="C62" t="e">
        <f t="shared" si="14"/>
        <v>#N/A</v>
      </c>
      <c r="D62" t="e">
        <f t="shared" si="15"/>
        <v>#N/A</v>
      </c>
      <c r="E62" t="e">
        <f t="shared" si="16"/>
        <v>#N/A</v>
      </c>
      <c r="F62" t="e">
        <f t="shared" si="17"/>
        <v>#N/A</v>
      </c>
      <c r="G62" t="e">
        <f t="shared" si="18"/>
        <v>#N/A</v>
      </c>
      <c r="H62" t="e">
        <f t="shared" si="19"/>
        <v>#N/A</v>
      </c>
      <c r="I62" t="e">
        <f t="shared" si="20"/>
        <v>#N/A</v>
      </c>
      <c r="J62" t="e">
        <f t="shared" si="21"/>
        <v>#N/A</v>
      </c>
      <c r="K62" t="e">
        <f t="shared" si="22"/>
        <v>#N/A</v>
      </c>
      <c r="L62" t="e">
        <f t="shared" si="23"/>
        <v>#N/A</v>
      </c>
      <c r="M62" t="e">
        <f t="shared" si="24"/>
        <v>#N/A</v>
      </c>
    </row>
    <row r="63" spans="1:13" ht="25.5">
      <c r="A63" s="1" t="s">
        <v>93</v>
      </c>
      <c r="B63" s="46" t="s">
        <v>312</v>
      </c>
      <c r="C63">
        <f t="shared" si="14"/>
        <v>0</v>
      </c>
      <c r="D63">
        <f t="shared" si="15"/>
        <v>1</v>
      </c>
      <c r="E63">
        <f t="shared" si="16"/>
        <v>1</v>
      </c>
      <c r="F63">
        <f t="shared" si="17"/>
        <v>0</v>
      </c>
      <c r="G63">
        <f t="shared" si="18"/>
        <v>0</v>
      </c>
      <c r="H63">
        <f t="shared" si="19"/>
        <v>0</v>
      </c>
      <c r="I63">
        <f t="shared" si="20"/>
        <v>0</v>
      </c>
      <c r="J63">
        <f t="shared" si="21"/>
        <v>0</v>
      </c>
      <c r="K63">
        <f t="shared" si="22"/>
        <v>0</v>
      </c>
      <c r="L63">
        <f t="shared" si="23"/>
        <v>0</v>
      </c>
      <c r="M63">
        <f t="shared" si="24"/>
        <v>0</v>
      </c>
    </row>
    <row r="64" spans="1:13" ht="25.5">
      <c r="A64" s="1" t="s">
        <v>124</v>
      </c>
      <c r="B64" s="46" t="s">
        <v>313</v>
      </c>
      <c r="C64">
        <f t="shared" si="14"/>
        <v>3</v>
      </c>
      <c r="D64">
        <f t="shared" si="15"/>
        <v>1</v>
      </c>
      <c r="E64">
        <f t="shared" si="16"/>
        <v>4</v>
      </c>
      <c r="F64">
        <f t="shared" si="17"/>
        <v>0</v>
      </c>
      <c r="G64">
        <f t="shared" si="18"/>
        <v>0</v>
      </c>
      <c r="H64">
        <f t="shared" si="19"/>
        <v>0</v>
      </c>
      <c r="I64">
        <f t="shared" si="20"/>
        <v>0</v>
      </c>
      <c r="J64">
        <f t="shared" si="21"/>
        <v>0</v>
      </c>
      <c r="K64">
        <f t="shared" si="22"/>
        <v>0</v>
      </c>
      <c r="L64">
        <f t="shared" si="23"/>
        <v>0</v>
      </c>
      <c r="M64">
        <f t="shared" si="24"/>
        <v>0</v>
      </c>
    </row>
    <row r="65" spans="1:13" ht="25.5">
      <c r="A65" s="1" t="s">
        <v>80</v>
      </c>
      <c r="B65" s="46" t="s">
        <v>314</v>
      </c>
      <c r="C65" t="e">
        <f t="shared" si="14"/>
        <v>#N/A</v>
      </c>
      <c r="D65" t="e">
        <f t="shared" si="15"/>
        <v>#N/A</v>
      </c>
      <c r="E65" t="e">
        <f t="shared" si="16"/>
        <v>#N/A</v>
      </c>
      <c r="F65" t="e">
        <f t="shared" si="17"/>
        <v>#N/A</v>
      </c>
      <c r="G65" t="e">
        <f t="shared" si="18"/>
        <v>#N/A</v>
      </c>
      <c r="H65" t="e">
        <f t="shared" si="19"/>
        <v>#N/A</v>
      </c>
      <c r="I65" t="e">
        <f t="shared" si="20"/>
        <v>#N/A</v>
      </c>
      <c r="J65" t="e">
        <f t="shared" si="21"/>
        <v>#N/A</v>
      </c>
      <c r="K65" t="e">
        <f t="shared" si="22"/>
        <v>#N/A</v>
      </c>
      <c r="L65" t="e">
        <f t="shared" si="23"/>
        <v>#N/A</v>
      </c>
      <c r="M65" t="e">
        <f t="shared" si="24"/>
        <v>#N/A</v>
      </c>
    </row>
    <row r="66" spans="1:13" ht="25.5">
      <c r="A66" s="1" t="s">
        <v>80</v>
      </c>
      <c r="B66" s="46" t="s">
        <v>315</v>
      </c>
      <c r="C66" t="e">
        <f t="shared" si="14"/>
        <v>#N/A</v>
      </c>
      <c r="D66" t="e">
        <f t="shared" si="15"/>
        <v>#N/A</v>
      </c>
      <c r="E66" t="e">
        <f t="shared" si="16"/>
        <v>#N/A</v>
      </c>
      <c r="F66" t="e">
        <f t="shared" si="17"/>
        <v>#N/A</v>
      </c>
      <c r="G66" t="e">
        <f t="shared" si="18"/>
        <v>#N/A</v>
      </c>
      <c r="H66" t="e">
        <f t="shared" si="19"/>
        <v>#N/A</v>
      </c>
      <c r="I66" t="e">
        <f t="shared" si="20"/>
        <v>#N/A</v>
      </c>
      <c r="J66" t="e">
        <f t="shared" si="21"/>
        <v>#N/A</v>
      </c>
      <c r="K66" t="e">
        <f t="shared" si="22"/>
        <v>#N/A</v>
      </c>
      <c r="L66" t="e">
        <f t="shared" si="23"/>
        <v>#N/A</v>
      </c>
      <c r="M66" t="e">
        <f t="shared" si="24"/>
        <v>#N/A</v>
      </c>
    </row>
    <row r="67" spans="1:13" ht="25.5">
      <c r="A67" s="1" t="s">
        <v>80</v>
      </c>
      <c r="B67" s="46" t="s">
        <v>316</v>
      </c>
      <c r="C67" t="e">
        <f t="shared" si="14"/>
        <v>#N/A</v>
      </c>
      <c r="D67" t="e">
        <f t="shared" si="15"/>
        <v>#N/A</v>
      </c>
      <c r="E67" t="e">
        <f t="shared" si="16"/>
        <v>#N/A</v>
      </c>
      <c r="F67" t="e">
        <f t="shared" si="17"/>
        <v>#N/A</v>
      </c>
      <c r="G67" t="e">
        <f t="shared" si="18"/>
        <v>#N/A</v>
      </c>
      <c r="H67" t="e">
        <f t="shared" si="19"/>
        <v>#N/A</v>
      </c>
      <c r="I67" t="e">
        <f t="shared" si="20"/>
        <v>#N/A</v>
      </c>
      <c r="J67" t="e">
        <f t="shared" si="21"/>
        <v>#N/A</v>
      </c>
      <c r="K67" t="e">
        <f t="shared" si="22"/>
        <v>#N/A</v>
      </c>
      <c r="L67" t="e">
        <f t="shared" si="23"/>
        <v>#N/A</v>
      </c>
      <c r="M67" t="e">
        <f t="shared" si="24"/>
        <v>#N/A</v>
      </c>
    </row>
    <row r="68" spans="1:13" ht="25.5">
      <c r="A68" s="1" t="s">
        <v>80</v>
      </c>
      <c r="B68" s="46" t="s">
        <v>317</v>
      </c>
      <c r="C68" t="e">
        <f t="shared" si="14"/>
        <v>#N/A</v>
      </c>
      <c r="D68" t="e">
        <f t="shared" si="15"/>
        <v>#N/A</v>
      </c>
      <c r="E68" t="e">
        <f t="shared" si="16"/>
        <v>#N/A</v>
      </c>
      <c r="F68" t="e">
        <f t="shared" si="17"/>
        <v>#N/A</v>
      </c>
      <c r="G68" t="e">
        <f t="shared" si="18"/>
        <v>#N/A</v>
      </c>
      <c r="H68" t="e">
        <f t="shared" si="19"/>
        <v>#N/A</v>
      </c>
      <c r="I68" t="e">
        <f t="shared" si="20"/>
        <v>#N/A</v>
      </c>
      <c r="J68" t="e">
        <f t="shared" si="21"/>
        <v>#N/A</v>
      </c>
      <c r="K68" t="e">
        <f t="shared" si="22"/>
        <v>#N/A</v>
      </c>
      <c r="L68" t="e">
        <f t="shared" si="23"/>
        <v>#N/A</v>
      </c>
      <c r="M68" t="e">
        <f t="shared" si="24"/>
        <v>#N/A</v>
      </c>
    </row>
    <row r="69" spans="1:13" ht="25.5">
      <c r="A69" s="1" t="s">
        <v>72</v>
      </c>
      <c r="B69" s="46" t="s">
        <v>318</v>
      </c>
      <c r="C69">
        <f t="shared" si="14"/>
        <v>2</v>
      </c>
      <c r="D69">
        <f t="shared" si="15"/>
        <v>0</v>
      </c>
      <c r="E69">
        <f t="shared" si="16"/>
        <v>2</v>
      </c>
      <c r="F69">
        <f t="shared" si="17"/>
        <v>0</v>
      </c>
      <c r="G69">
        <f t="shared" si="18"/>
        <v>0</v>
      </c>
      <c r="H69">
        <f t="shared" si="19"/>
        <v>0</v>
      </c>
      <c r="I69">
        <f t="shared" si="20"/>
        <v>0</v>
      </c>
      <c r="J69">
        <f t="shared" si="21"/>
        <v>0</v>
      </c>
      <c r="K69">
        <f t="shared" si="22"/>
        <v>0</v>
      </c>
      <c r="L69">
        <f t="shared" si="23"/>
        <v>0</v>
      </c>
      <c r="M69">
        <f t="shared" si="24"/>
        <v>0</v>
      </c>
    </row>
    <row r="70" spans="1:13" ht="25.5">
      <c r="A70" s="1" t="s">
        <v>93</v>
      </c>
      <c r="B70" s="46" t="s">
        <v>319</v>
      </c>
      <c r="C70">
        <f t="shared" si="14"/>
        <v>0</v>
      </c>
      <c r="D70">
        <f t="shared" si="15"/>
        <v>2</v>
      </c>
      <c r="E70">
        <f t="shared" si="16"/>
        <v>2</v>
      </c>
      <c r="F70">
        <f t="shared" si="17"/>
        <v>0</v>
      </c>
      <c r="G70">
        <f t="shared" si="18"/>
        <v>0</v>
      </c>
      <c r="H70">
        <f t="shared" si="19"/>
        <v>0</v>
      </c>
      <c r="I70">
        <f t="shared" si="20"/>
        <v>0</v>
      </c>
      <c r="J70">
        <f t="shared" si="21"/>
        <v>0</v>
      </c>
      <c r="K70">
        <f t="shared" si="22"/>
        <v>0</v>
      </c>
      <c r="L70">
        <f t="shared" si="23"/>
        <v>0</v>
      </c>
      <c r="M70">
        <f t="shared" si="24"/>
        <v>0</v>
      </c>
    </row>
    <row r="71" spans="1:13" ht="25.5">
      <c r="A71" s="1" t="s">
        <v>110</v>
      </c>
      <c r="B71" s="46" t="s">
        <v>320</v>
      </c>
      <c r="C71">
        <f t="shared" si="14"/>
        <v>1</v>
      </c>
      <c r="D71">
        <f t="shared" si="15"/>
        <v>1</v>
      </c>
      <c r="E71">
        <f t="shared" si="16"/>
        <v>2</v>
      </c>
      <c r="F71">
        <f t="shared" si="17"/>
        <v>0</v>
      </c>
      <c r="G71">
        <f t="shared" si="18"/>
        <v>0</v>
      </c>
      <c r="H71">
        <f t="shared" si="19"/>
        <v>0</v>
      </c>
      <c r="I71">
        <f t="shared" si="20"/>
        <v>0</v>
      </c>
      <c r="J71">
        <f t="shared" si="21"/>
        <v>0</v>
      </c>
      <c r="K71">
        <f t="shared" si="22"/>
        <v>0</v>
      </c>
      <c r="L71">
        <f t="shared" si="23"/>
        <v>0</v>
      </c>
      <c r="M71">
        <f t="shared" si="24"/>
        <v>0</v>
      </c>
    </row>
    <row r="72" spans="1:13">
      <c r="A72" s="1" t="s">
        <v>80</v>
      </c>
      <c r="B72" s="46" t="s">
        <v>321</v>
      </c>
      <c r="C72" t="e">
        <f t="shared" si="14"/>
        <v>#N/A</v>
      </c>
      <c r="D72" t="e">
        <f t="shared" si="15"/>
        <v>#N/A</v>
      </c>
      <c r="E72" t="e">
        <f t="shared" si="16"/>
        <v>#N/A</v>
      </c>
      <c r="F72" t="e">
        <f t="shared" si="17"/>
        <v>#N/A</v>
      </c>
      <c r="G72" t="e">
        <f t="shared" si="18"/>
        <v>#N/A</v>
      </c>
      <c r="H72" t="e">
        <f t="shared" si="19"/>
        <v>#N/A</v>
      </c>
      <c r="I72" t="e">
        <f t="shared" si="20"/>
        <v>#N/A</v>
      </c>
      <c r="J72" t="e">
        <f t="shared" si="21"/>
        <v>#N/A</v>
      </c>
      <c r="K72" t="e">
        <f t="shared" si="22"/>
        <v>#N/A</v>
      </c>
      <c r="L72" t="e">
        <f t="shared" si="23"/>
        <v>#N/A</v>
      </c>
      <c r="M72" t="e">
        <f t="shared" si="24"/>
        <v>#N/A</v>
      </c>
    </row>
    <row r="73" spans="1:13" ht="25.5">
      <c r="A73" s="1" t="s">
        <v>80</v>
      </c>
      <c r="B73" s="46" t="s">
        <v>322</v>
      </c>
      <c r="C73">
        <f t="shared" si="14"/>
        <v>2</v>
      </c>
      <c r="D73">
        <f t="shared" si="15"/>
        <v>3</v>
      </c>
      <c r="E73">
        <f t="shared" si="16"/>
        <v>5</v>
      </c>
      <c r="F73">
        <f t="shared" si="17"/>
        <v>1.5</v>
      </c>
      <c r="G73">
        <f t="shared" si="18"/>
        <v>1</v>
      </c>
      <c r="H73">
        <f t="shared" si="19"/>
        <v>0</v>
      </c>
      <c r="I73">
        <f t="shared" si="20"/>
        <v>0</v>
      </c>
      <c r="J73">
        <f t="shared" si="21"/>
        <v>0</v>
      </c>
      <c r="K73">
        <f t="shared" si="22"/>
        <v>0</v>
      </c>
      <c r="L73">
        <f t="shared" si="23"/>
        <v>0</v>
      </c>
      <c r="M73">
        <f t="shared" si="24"/>
        <v>0</v>
      </c>
    </row>
    <row r="74" spans="1:13" ht="25.5">
      <c r="A74" s="1" t="s">
        <v>80</v>
      </c>
      <c r="B74" s="46" t="s">
        <v>323</v>
      </c>
      <c r="C74" t="e">
        <f t="shared" si="14"/>
        <v>#N/A</v>
      </c>
      <c r="D74" t="e">
        <f t="shared" si="15"/>
        <v>#N/A</v>
      </c>
      <c r="E74" t="e">
        <f t="shared" si="16"/>
        <v>#N/A</v>
      </c>
      <c r="F74" t="e">
        <f t="shared" si="17"/>
        <v>#N/A</v>
      </c>
      <c r="G74" t="e">
        <f t="shared" si="18"/>
        <v>#N/A</v>
      </c>
      <c r="H74" t="e">
        <f t="shared" si="19"/>
        <v>#N/A</v>
      </c>
      <c r="I74" t="e">
        <f t="shared" si="20"/>
        <v>#N/A</v>
      </c>
      <c r="J74" t="e">
        <f t="shared" si="21"/>
        <v>#N/A</v>
      </c>
      <c r="K74" t="e">
        <f t="shared" si="22"/>
        <v>#N/A</v>
      </c>
      <c r="L74" t="e">
        <f t="shared" si="23"/>
        <v>#N/A</v>
      </c>
      <c r="M74" t="e">
        <f t="shared" si="24"/>
        <v>#N/A</v>
      </c>
    </row>
    <row r="75" spans="1:13" ht="25.5">
      <c r="A75" s="1" t="s">
        <v>124</v>
      </c>
      <c r="B75" s="46" t="s">
        <v>324</v>
      </c>
      <c r="C75">
        <f t="shared" si="14"/>
        <v>2</v>
      </c>
      <c r="D75">
        <f t="shared" si="15"/>
        <v>1</v>
      </c>
      <c r="E75">
        <f t="shared" si="16"/>
        <v>3</v>
      </c>
      <c r="F75">
        <f t="shared" si="17"/>
        <v>0</v>
      </c>
      <c r="G75">
        <f t="shared" si="18"/>
        <v>0</v>
      </c>
      <c r="H75">
        <f t="shared" si="19"/>
        <v>0</v>
      </c>
      <c r="I75">
        <f t="shared" si="20"/>
        <v>0</v>
      </c>
      <c r="J75">
        <f t="shared" si="21"/>
        <v>0</v>
      </c>
      <c r="K75">
        <f t="shared" si="22"/>
        <v>0</v>
      </c>
      <c r="L75">
        <f t="shared" si="23"/>
        <v>0</v>
      </c>
      <c r="M75">
        <f t="shared" si="24"/>
        <v>0</v>
      </c>
    </row>
    <row r="76" spans="1:13" ht="25.5">
      <c r="A76" s="1" t="s">
        <v>193</v>
      </c>
      <c r="B76" s="46" t="s">
        <v>325</v>
      </c>
      <c r="C76" t="e">
        <f t="shared" si="14"/>
        <v>#N/A</v>
      </c>
      <c r="D76" t="e">
        <f t="shared" si="15"/>
        <v>#N/A</v>
      </c>
      <c r="E76" t="e">
        <f t="shared" si="16"/>
        <v>#N/A</v>
      </c>
      <c r="F76" t="e">
        <f t="shared" si="17"/>
        <v>#N/A</v>
      </c>
      <c r="G76" t="e">
        <f t="shared" si="18"/>
        <v>#N/A</v>
      </c>
      <c r="H76" t="e">
        <f t="shared" si="19"/>
        <v>#N/A</v>
      </c>
      <c r="I76" t="e">
        <f t="shared" si="20"/>
        <v>#N/A</v>
      </c>
      <c r="J76" t="e">
        <f t="shared" si="21"/>
        <v>#N/A</v>
      </c>
      <c r="K76" t="e">
        <f t="shared" si="22"/>
        <v>#N/A</v>
      </c>
      <c r="L76" t="e">
        <f t="shared" si="23"/>
        <v>#N/A</v>
      </c>
      <c r="M76" t="e">
        <f t="shared" si="24"/>
        <v>#N/A</v>
      </c>
    </row>
    <row r="77" spans="1:13">
      <c r="A77" s="1" t="s">
        <v>72</v>
      </c>
      <c r="B77" s="46" t="s">
        <v>326</v>
      </c>
      <c r="C77" t="e">
        <f t="shared" si="14"/>
        <v>#N/A</v>
      </c>
      <c r="D77" t="e">
        <f t="shared" si="15"/>
        <v>#N/A</v>
      </c>
      <c r="E77" t="e">
        <f t="shared" si="16"/>
        <v>#N/A</v>
      </c>
      <c r="F77" t="e">
        <f t="shared" si="17"/>
        <v>#N/A</v>
      </c>
      <c r="G77" t="e">
        <f t="shared" si="18"/>
        <v>#N/A</v>
      </c>
      <c r="H77" t="e">
        <f t="shared" si="19"/>
        <v>#N/A</v>
      </c>
      <c r="I77" t="e">
        <f t="shared" si="20"/>
        <v>#N/A</v>
      </c>
      <c r="J77" t="e">
        <f t="shared" si="21"/>
        <v>#N/A</v>
      </c>
      <c r="K77" t="e">
        <f t="shared" si="22"/>
        <v>#N/A</v>
      </c>
      <c r="L77" t="e">
        <f t="shared" si="23"/>
        <v>#N/A</v>
      </c>
      <c r="M77" t="e">
        <f t="shared" si="24"/>
        <v>#N/A</v>
      </c>
    </row>
    <row r="78" spans="1:13" ht="25.5">
      <c r="A78" s="1" t="s">
        <v>72</v>
      </c>
      <c r="B78" s="46" t="s">
        <v>327</v>
      </c>
      <c r="C78" t="e">
        <f t="shared" si="14"/>
        <v>#N/A</v>
      </c>
      <c r="D78" t="e">
        <f t="shared" si="15"/>
        <v>#N/A</v>
      </c>
      <c r="E78" t="e">
        <f t="shared" si="16"/>
        <v>#N/A</v>
      </c>
      <c r="F78" t="e">
        <f t="shared" si="17"/>
        <v>#N/A</v>
      </c>
      <c r="G78" t="e">
        <f t="shared" si="18"/>
        <v>#N/A</v>
      </c>
      <c r="H78" t="e">
        <f t="shared" si="19"/>
        <v>#N/A</v>
      </c>
      <c r="I78" t="e">
        <f t="shared" si="20"/>
        <v>#N/A</v>
      </c>
      <c r="J78" t="e">
        <f t="shared" si="21"/>
        <v>#N/A</v>
      </c>
      <c r="K78" t="e">
        <f t="shared" si="22"/>
        <v>#N/A</v>
      </c>
      <c r="L78" t="e">
        <f t="shared" si="23"/>
        <v>#N/A</v>
      </c>
      <c r="M78" t="e">
        <f t="shared" si="24"/>
        <v>#N/A</v>
      </c>
    </row>
    <row r="79" spans="1:13" ht="38.25">
      <c r="A79" s="1" t="s">
        <v>72</v>
      </c>
      <c r="B79" s="46" t="s">
        <v>328</v>
      </c>
      <c r="C79" t="e">
        <f t="shared" si="14"/>
        <v>#N/A</v>
      </c>
      <c r="D79" t="e">
        <f t="shared" si="15"/>
        <v>#N/A</v>
      </c>
      <c r="E79" t="e">
        <f t="shared" si="16"/>
        <v>#N/A</v>
      </c>
      <c r="F79" t="e">
        <f t="shared" si="17"/>
        <v>#N/A</v>
      </c>
      <c r="G79" t="e">
        <f t="shared" si="18"/>
        <v>#N/A</v>
      </c>
      <c r="H79" t="e">
        <f t="shared" si="19"/>
        <v>#N/A</v>
      </c>
      <c r="I79" t="e">
        <f t="shared" si="20"/>
        <v>#N/A</v>
      </c>
      <c r="J79" t="e">
        <f t="shared" si="21"/>
        <v>#N/A</v>
      </c>
      <c r="K79" t="e">
        <f t="shared" si="22"/>
        <v>#N/A</v>
      </c>
      <c r="L79" t="e">
        <f t="shared" si="23"/>
        <v>#N/A</v>
      </c>
      <c r="M79" t="e">
        <f t="shared" si="24"/>
        <v>#N/A</v>
      </c>
    </row>
    <row r="80" spans="1:13" ht="25.5">
      <c r="A80" s="1" t="s">
        <v>110</v>
      </c>
      <c r="B80" s="46" t="s">
        <v>329</v>
      </c>
      <c r="C80" t="e">
        <f t="shared" si="14"/>
        <v>#N/A</v>
      </c>
      <c r="D80" t="e">
        <f t="shared" si="15"/>
        <v>#N/A</v>
      </c>
      <c r="E80" t="e">
        <f t="shared" si="16"/>
        <v>#N/A</v>
      </c>
      <c r="F80" t="e">
        <f t="shared" si="17"/>
        <v>#N/A</v>
      </c>
      <c r="G80" t="e">
        <f t="shared" si="18"/>
        <v>#N/A</v>
      </c>
      <c r="H80" t="e">
        <f t="shared" si="19"/>
        <v>#N/A</v>
      </c>
      <c r="I80" t="e">
        <f t="shared" si="20"/>
        <v>#N/A</v>
      </c>
      <c r="J80" t="e">
        <f t="shared" si="21"/>
        <v>#N/A</v>
      </c>
      <c r="K80" t="e">
        <f t="shared" si="22"/>
        <v>#N/A</v>
      </c>
      <c r="L80" t="e">
        <f t="shared" si="23"/>
        <v>#N/A</v>
      </c>
      <c r="M80" t="e">
        <f t="shared" si="24"/>
        <v>#N/A</v>
      </c>
    </row>
    <row r="81" spans="1:13" ht="25.5">
      <c r="A81" s="1" t="s">
        <v>72</v>
      </c>
      <c r="B81" s="46" t="s">
        <v>330</v>
      </c>
      <c r="C81">
        <f t="shared" si="14"/>
        <v>3</v>
      </c>
      <c r="D81">
        <f t="shared" si="15"/>
        <v>3</v>
      </c>
      <c r="E81">
        <f t="shared" si="16"/>
        <v>6</v>
      </c>
      <c r="F81">
        <f t="shared" si="17"/>
        <v>0</v>
      </c>
      <c r="G81">
        <f t="shared" si="18"/>
        <v>0</v>
      </c>
      <c r="H81">
        <f t="shared" si="19"/>
        <v>0</v>
      </c>
      <c r="I81">
        <f t="shared" si="20"/>
        <v>0</v>
      </c>
      <c r="J81">
        <f t="shared" si="21"/>
        <v>0</v>
      </c>
      <c r="K81">
        <f t="shared" si="22"/>
        <v>0</v>
      </c>
      <c r="L81">
        <f t="shared" si="23"/>
        <v>0</v>
      </c>
      <c r="M81">
        <f t="shared" si="24"/>
        <v>0</v>
      </c>
    </row>
    <row r="82" spans="1:13" ht="25.5">
      <c r="A82" s="1" t="s">
        <v>80</v>
      </c>
      <c r="B82" s="46" t="s">
        <v>331</v>
      </c>
      <c r="C82" t="e">
        <f t="shared" si="14"/>
        <v>#N/A</v>
      </c>
      <c r="D82" t="e">
        <f t="shared" si="15"/>
        <v>#N/A</v>
      </c>
      <c r="E82" t="e">
        <f t="shared" si="16"/>
        <v>#N/A</v>
      </c>
      <c r="F82" t="e">
        <f t="shared" si="17"/>
        <v>#N/A</v>
      </c>
      <c r="G82" t="e">
        <f t="shared" si="18"/>
        <v>#N/A</v>
      </c>
      <c r="H82" t="e">
        <f t="shared" si="19"/>
        <v>#N/A</v>
      </c>
      <c r="I82" t="e">
        <f t="shared" si="20"/>
        <v>#N/A</v>
      </c>
      <c r="J82" t="e">
        <f t="shared" si="21"/>
        <v>#N/A</v>
      </c>
      <c r="K82" t="e">
        <f t="shared" si="22"/>
        <v>#N/A</v>
      </c>
      <c r="L82" t="e">
        <f t="shared" si="23"/>
        <v>#N/A</v>
      </c>
      <c r="M82" t="e">
        <f t="shared" si="24"/>
        <v>#N/A</v>
      </c>
    </row>
    <row r="83" spans="1:13" ht="25.5">
      <c r="A83" s="1" t="s">
        <v>110</v>
      </c>
      <c r="B83" s="46" t="s">
        <v>332</v>
      </c>
      <c r="C83">
        <f t="shared" si="14"/>
        <v>5</v>
      </c>
      <c r="D83">
        <f t="shared" si="15"/>
        <v>1</v>
      </c>
      <c r="E83">
        <f t="shared" si="16"/>
        <v>6</v>
      </c>
      <c r="F83">
        <f t="shared" si="17"/>
        <v>1</v>
      </c>
      <c r="G83">
        <f t="shared" si="18"/>
        <v>0</v>
      </c>
      <c r="H83">
        <f t="shared" si="19"/>
        <v>1</v>
      </c>
      <c r="I83">
        <f t="shared" si="20"/>
        <v>2</v>
      </c>
      <c r="J83">
        <f t="shared" si="21"/>
        <v>0</v>
      </c>
      <c r="K83">
        <f t="shared" si="22"/>
        <v>0</v>
      </c>
      <c r="L83">
        <f t="shared" si="23"/>
        <v>0</v>
      </c>
      <c r="M83">
        <f t="shared" si="24"/>
        <v>0</v>
      </c>
    </row>
    <row r="84" spans="1:13" ht="25.5">
      <c r="A84" s="1" t="s">
        <v>110</v>
      </c>
      <c r="B84" s="46" t="s">
        <v>333</v>
      </c>
      <c r="C84" t="e">
        <f t="shared" si="14"/>
        <v>#N/A</v>
      </c>
      <c r="D84" t="e">
        <f t="shared" si="15"/>
        <v>#N/A</v>
      </c>
      <c r="E84" t="e">
        <f t="shared" si="16"/>
        <v>#N/A</v>
      </c>
      <c r="F84" t="e">
        <f t="shared" si="17"/>
        <v>#N/A</v>
      </c>
      <c r="G84" t="e">
        <f t="shared" si="18"/>
        <v>#N/A</v>
      </c>
      <c r="H84" t="e">
        <f t="shared" si="19"/>
        <v>#N/A</v>
      </c>
      <c r="I84" t="e">
        <f t="shared" si="20"/>
        <v>#N/A</v>
      </c>
      <c r="J84" t="e">
        <f t="shared" si="21"/>
        <v>#N/A</v>
      </c>
      <c r="K84" t="e">
        <f t="shared" si="22"/>
        <v>#N/A</v>
      </c>
      <c r="L84" t="e">
        <f t="shared" si="23"/>
        <v>#N/A</v>
      </c>
      <c r="M84" t="e">
        <f t="shared" si="24"/>
        <v>#N/A</v>
      </c>
    </row>
    <row r="85" spans="1:13" ht="25.5">
      <c r="A85" s="1" t="s">
        <v>124</v>
      </c>
      <c r="B85" s="46" t="s">
        <v>334</v>
      </c>
      <c r="C85">
        <f t="shared" si="14"/>
        <v>0</v>
      </c>
      <c r="D85">
        <f t="shared" si="15"/>
        <v>3</v>
      </c>
      <c r="E85">
        <f t="shared" si="16"/>
        <v>3</v>
      </c>
      <c r="F85">
        <f t="shared" si="17"/>
        <v>0</v>
      </c>
      <c r="G85">
        <f t="shared" si="18"/>
        <v>0</v>
      </c>
      <c r="H85">
        <f t="shared" si="19"/>
        <v>0</v>
      </c>
      <c r="I85">
        <f t="shared" si="20"/>
        <v>0</v>
      </c>
      <c r="J85">
        <f t="shared" si="21"/>
        <v>0</v>
      </c>
      <c r="K85">
        <f t="shared" si="22"/>
        <v>0</v>
      </c>
      <c r="L85">
        <f t="shared" si="23"/>
        <v>0</v>
      </c>
      <c r="M85">
        <f t="shared" si="24"/>
        <v>0</v>
      </c>
    </row>
    <row r="86" spans="1:13" ht="25.5">
      <c r="A86" s="1" t="s">
        <v>80</v>
      </c>
      <c r="B86" s="46" t="s">
        <v>335</v>
      </c>
      <c r="C86" t="e">
        <f t="shared" si="14"/>
        <v>#N/A</v>
      </c>
      <c r="D86" t="e">
        <f t="shared" si="15"/>
        <v>#N/A</v>
      </c>
      <c r="E86" t="e">
        <f t="shared" si="16"/>
        <v>#N/A</v>
      </c>
      <c r="F86" t="e">
        <f t="shared" si="17"/>
        <v>#N/A</v>
      </c>
      <c r="G86" t="e">
        <f t="shared" si="18"/>
        <v>#N/A</v>
      </c>
      <c r="H86" t="e">
        <f t="shared" si="19"/>
        <v>#N/A</v>
      </c>
      <c r="I86" t="e">
        <f t="shared" si="20"/>
        <v>#N/A</v>
      </c>
      <c r="J86" t="e">
        <f t="shared" si="21"/>
        <v>#N/A</v>
      </c>
      <c r="K86" t="e">
        <f t="shared" si="22"/>
        <v>#N/A</v>
      </c>
      <c r="L86" t="e">
        <f t="shared" si="23"/>
        <v>#N/A</v>
      </c>
      <c r="M86" t="e">
        <f t="shared" si="24"/>
        <v>#N/A</v>
      </c>
    </row>
    <row r="87" spans="1:13" ht="25.5">
      <c r="A87" s="1" t="s">
        <v>72</v>
      </c>
      <c r="B87" s="46" t="s">
        <v>336</v>
      </c>
      <c r="C87" t="e">
        <f t="shared" si="14"/>
        <v>#N/A</v>
      </c>
      <c r="D87" t="e">
        <f t="shared" si="15"/>
        <v>#N/A</v>
      </c>
      <c r="E87" t="e">
        <f t="shared" si="16"/>
        <v>#N/A</v>
      </c>
      <c r="F87" t="e">
        <f t="shared" si="17"/>
        <v>#N/A</v>
      </c>
      <c r="G87" t="e">
        <f t="shared" si="18"/>
        <v>#N/A</v>
      </c>
      <c r="H87" t="e">
        <f t="shared" si="19"/>
        <v>#N/A</v>
      </c>
      <c r="I87" t="e">
        <f t="shared" si="20"/>
        <v>#N/A</v>
      </c>
      <c r="J87" t="e">
        <f t="shared" si="21"/>
        <v>#N/A</v>
      </c>
      <c r="K87" t="e">
        <f t="shared" si="22"/>
        <v>#N/A</v>
      </c>
      <c r="L87" t="e">
        <f t="shared" si="23"/>
        <v>#N/A</v>
      </c>
      <c r="M87" t="e">
        <f t="shared" si="24"/>
        <v>#N/A</v>
      </c>
    </row>
    <row r="88" spans="1:13">
      <c r="A88" s="1" t="s">
        <v>80</v>
      </c>
      <c r="B88" s="46" t="s">
        <v>337</v>
      </c>
      <c r="C88" t="e">
        <f t="shared" si="14"/>
        <v>#N/A</v>
      </c>
      <c r="D88" t="e">
        <f t="shared" si="15"/>
        <v>#N/A</v>
      </c>
      <c r="E88" t="e">
        <f t="shared" si="16"/>
        <v>#N/A</v>
      </c>
      <c r="F88" t="e">
        <f t="shared" si="17"/>
        <v>#N/A</v>
      </c>
      <c r="G88" t="e">
        <f t="shared" si="18"/>
        <v>#N/A</v>
      </c>
      <c r="H88" t="e">
        <f t="shared" si="19"/>
        <v>#N/A</v>
      </c>
      <c r="I88" t="e">
        <f t="shared" si="20"/>
        <v>#N/A</v>
      </c>
      <c r="J88" t="e">
        <f t="shared" si="21"/>
        <v>#N/A</v>
      </c>
      <c r="K88" t="e">
        <f t="shared" si="22"/>
        <v>#N/A</v>
      </c>
      <c r="L88" t="e">
        <f t="shared" si="23"/>
        <v>#N/A</v>
      </c>
      <c r="M88" t="e">
        <f t="shared" si="24"/>
        <v>#N/A</v>
      </c>
    </row>
    <row r="89" spans="1:13" ht="25.5">
      <c r="A89" s="1" t="s">
        <v>93</v>
      </c>
      <c r="B89" s="46" t="s">
        <v>338</v>
      </c>
      <c r="C89" t="e">
        <f t="shared" si="14"/>
        <v>#N/A</v>
      </c>
      <c r="D89" t="e">
        <f t="shared" si="15"/>
        <v>#N/A</v>
      </c>
      <c r="E89" t="e">
        <f t="shared" si="16"/>
        <v>#N/A</v>
      </c>
      <c r="F89" t="e">
        <f t="shared" si="17"/>
        <v>#N/A</v>
      </c>
      <c r="G89" t="e">
        <f t="shared" si="18"/>
        <v>#N/A</v>
      </c>
      <c r="H89" t="e">
        <f t="shared" si="19"/>
        <v>#N/A</v>
      </c>
      <c r="I89" t="e">
        <f t="shared" si="20"/>
        <v>#N/A</v>
      </c>
      <c r="J89" t="e">
        <f t="shared" si="21"/>
        <v>#N/A</v>
      </c>
      <c r="K89" t="e">
        <f t="shared" si="22"/>
        <v>#N/A</v>
      </c>
      <c r="L89" t="e">
        <f t="shared" si="23"/>
        <v>#N/A</v>
      </c>
      <c r="M89" t="e">
        <f t="shared" si="24"/>
        <v>#N/A</v>
      </c>
    </row>
    <row r="90" spans="1:13" ht="25.5">
      <c r="A90" s="1" t="s">
        <v>72</v>
      </c>
      <c r="B90" s="46" t="s">
        <v>339</v>
      </c>
      <c r="C90" t="e">
        <f t="shared" si="14"/>
        <v>#N/A</v>
      </c>
      <c r="D90" t="e">
        <f t="shared" si="15"/>
        <v>#N/A</v>
      </c>
      <c r="E90" t="e">
        <f t="shared" si="16"/>
        <v>#N/A</v>
      </c>
      <c r="F90" t="e">
        <f t="shared" si="17"/>
        <v>#N/A</v>
      </c>
      <c r="G90" t="e">
        <f t="shared" si="18"/>
        <v>#N/A</v>
      </c>
      <c r="H90" t="e">
        <f t="shared" si="19"/>
        <v>#N/A</v>
      </c>
      <c r="I90" t="e">
        <f t="shared" si="20"/>
        <v>#N/A</v>
      </c>
      <c r="J90" t="e">
        <f t="shared" si="21"/>
        <v>#N/A</v>
      </c>
      <c r="K90" t="e">
        <f t="shared" si="22"/>
        <v>#N/A</v>
      </c>
      <c r="L90" t="e">
        <f t="shared" si="23"/>
        <v>#N/A</v>
      </c>
      <c r="M90" t="e">
        <f t="shared" si="24"/>
        <v>#N/A</v>
      </c>
    </row>
    <row r="91" spans="1:13" ht="25.5">
      <c r="A91" s="1" t="s">
        <v>72</v>
      </c>
      <c r="B91" s="46" t="s">
        <v>340</v>
      </c>
      <c r="C91">
        <f t="shared" si="14"/>
        <v>1</v>
      </c>
      <c r="D91">
        <f t="shared" si="15"/>
        <v>1</v>
      </c>
      <c r="E91">
        <f t="shared" si="16"/>
        <v>2</v>
      </c>
      <c r="F91">
        <f t="shared" si="17"/>
        <v>0</v>
      </c>
      <c r="G91">
        <f t="shared" si="18"/>
        <v>0</v>
      </c>
      <c r="H91">
        <f t="shared" si="19"/>
        <v>0</v>
      </c>
      <c r="I91">
        <f t="shared" si="20"/>
        <v>0</v>
      </c>
      <c r="J91">
        <f t="shared" si="21"/>
        <v>0</v>
      </c>
      <c r="K91">
        <f t="shared" si="22"/>
        <v>0</v>
      </c>
      <c r="L91">
        <f t="shared" si="23"/>
        <v>0</v>
      </c>
      <c r="M91">
        <f t="shared" si="24"/>
        <v>0</v>
      </c>
    </row>
    <row r="92" spans="1:13" ht="25.5">
      <c r="A92" s="1" t="s">
        <v>124</v>
      </c>
      <c r="B92" s="46" t="s">
        <v>341</v>
      </c>
      <c r="C92" t="e">
        <f t="shared" si="14"/>
        <v>#N/A</v>
      </c>
      <c r="D92" t="e">
        <f t="shared" si="15"/>
        <v>#N/A</v>
      </c>
      <c r="E92" t="e">
        <f t="shared" si="16"/>
        <v>#N/A</v>
      </c>
      <c r="F92" t="e">
        <f t="shared" si="17"/>
        <v>#N/A</v>
      </c>
      <c r="G92" t="e">
        <f t="shared" si="18"/>
        <v>#N/A</v>
      </c>
      <c r="H92" t="e">
        <f t="shared" si="19"/>
        <v>#N/A</v>
      </c>
      <c r="I92" t="e">
        <f t="shared" si="20"/>
        <v>#N/A</v>
      </c>
      <c r="J92" t="e">
        <f t="shared" si="21"/>
        <v>#N/A</v>
      </c>
      <c r="K92" t="e">
        <f t="shared" si="22"/>
        <v>#N/A</v>
      </c>
      <c r="L92" t="e">
        <f t="shared" si="23"/>
        <v>#N/A</v>
      </c>
      <c r="M92" t="e">
        <f t="shared" si="24"/>
        <v>#N/A</v>
      </c>
    </row>
    <row r="93" spans="1:13" ht="25.5">
      <c r="A93" s="1" t="s">
        <v>80</v>
      </c>
      <c r="B93" s="46" t="s">
        <v>342</v>
      </c>
      <c r="C93" t="e">
        <f t="shared" si="14"/>
        <v>#N/A</v>
      </c>
      <c r="D93" t="e">
        <f t="shared" si="15"/>
        <v>#N/A</v>
      </c>
      <c r="E93" t="e">
        <f t="shared" si="16"/>
        <v>#N/A</v>
      </c>
      <c r="F93" t="e">
        <f t="shared" si="17"/>
        <v>#N/A</v>
      </c>
      <c r="G93" t="e">
        <f t="shared" si="18"/>
        <v>#N/A</v>
      </c>
      <c r="H93" t="e">
        <f t="shared" si="19"/>
        <v>#N/A</v>
      </c>
      <c r="I93" t="e">
        <f t="shared" si="20"/>
        <v>#N/A</v>
      </c>
      <c r="J93" t="e">
        <f t="shared" si="21"/>
        <v>#N/A</v>
      </c>
      <c r="K93" t="e">
        <f t="shared" si="22"/>
        <v>#N/A</v>
      </c>
      <c r="L93" t="e">
        <f t="shared" si="23"/>
        <v>#N/A</v>
      </c>
      <c r="M93" t="e">
        <f t="shared" si="24"/>
        <v>#N/A</v>
      </c>
    </row>
    <row r="94" spans="1:13" ht="25.5">
      <c r="A94" s="1" t="s">
        <v>72</v>
      </c>
      <c r="B94" s="46" t="s">
        <v>343</v>
      </c>
      <c r="C94" t="e">
        <f t="shared" si="14"/>
        <v>#N/A</v>
      </c>
      <c r="D94" t="e">
        <f t="shared" si="15"/>
        <v>#N/A</v>
      </c>
      <c r="E94" t="e">
        <f t="shared" si="16"/>
        <v>#N/A</v>
      </c>
      <c r="F94" t="e">
        <f t="shared" si="17"/>
        <v>#N/A</v>
      </c>
      <c r="G94" t="e">
        <f t="shared" si="18"/>
        <v>#N/A</v>
      </c>
      <c r="H94" t="e">
        <f t="shared" si="19"/>
        <v>#N/A</v>
      </c>
      <c r="I94" t="e">
        <f t="shared" si="20"/>
        <v>#N/A</v>
      </c>
      <c r="J94" t="e">
        <f t="shared" si="21"/>
        <v>#N/A</v>
      </c>
      <c r="K94" t="e">
        <f t="shared" si="22"/>
        <v>#N/A</v>
      </c>
      <c r="L94" t="e">
        <f t="shared" si="23"/>
        <v>#N/A</v>
      </c>
      <c r="M94" t="e">
        <f t="shared" si="24"/>
        <v>#N/A</v>
      </c>
    </row>
    <row r="95" spans="1:13">
      <c r="A95" s="1" t="s">
        <v>124</v>
      </c>
      <c r="B95" s="46" t="s">
        <v>344</v>
      </c>
      <c r="C95" t="e">
        <f t="shared" si="14"/>
        <v>#N/A</v>
      </c>
      <c r="D95" t="e">
        <f t="shared" si="15"/>
        <v>#N/A</v>
      </c>
      <c r="E95" t="e">
        <f t="shared" si="16"/>
        <v>#N/A</v>
      </c>
      <c r="F95" t="e">
        <f t="shared" si="17"/>
        <v>#N/A</v>
      </c>
      <c r="G95" t="e">
        <f t="shared" si="18"/>
        <v>#N/A</v>
      </c>
      <c r="H95" t="e">
        <f t="shared" si="19"/>
        <v>#N/A</v>
      </c>
      <c r="I95" t="e">
        <f t="shared" si="20"/>
        <v>#N/A</v>
      </c>
      <c r="J95" t="e">
        <f t="shared" si="21"/>
        <v>#N/A</v>
      </c>
      <c r="K95" t="e">
        <f t="shared" si="22"/>
        <v>#N/A</v>
      </c>
      <c r="L95" t="e">
        <f t="shared" si="23"/>
        <v>#N/A</v>
      </c>
      <c r="M95" t="e">
        <f t="shared" si="24"/>
        <v>#N/A</v>
      </c>
    </row>
    <row r="96" spans="1:13" ht="25.5">
      <c r="A96" s="1" t="s">
        <v>124</v>
      </c>
      <c r="B96" s="46" t="s">
        <v>345</v>
      </c>
      <c r="C96">
        <f t="shared" si="14"/>
        <v>1</v>
      </c>
      <c r="D96">
        <f t="shared" si="15"/>
        <v>4</v>
      </c>
      <c r="E96">
        <f t="shared" si="16"/>
        <v>5</v>
      </c>
      <c r="F96">
        <f t="shared" si="17"/>
        <v>0</v>
      </c>
      <c r="G96">
        <f t="shared" si="18"/>
        <v>0</v>
      </c>
      <c r="H96">
        <f t="shared" si="19"/>
        <v>0</v>
      </c>
      <c r="I96">
        <f t="shared" si="20"/>
        <v>0</v>
      </c>
      <c r="J96">
        <f t="shared" si="21"/>
        <v>0</v>
      </c>
      <c r="K96">
        <f t="shared" si="22"/>
        <v>0</v>
      </c>
      <c r="L96">
        <f t="shared" si="23"/>
        <v>0</v>
      </c>
      <c r="M96">
        <f t="shared" si="24"/>
        <v>0</v>
      </c>
    </row>
    <row r="97" spans="1:13" ht="25.5">
      <c r="A97" s="1" t="s">
        <v>124</v>
      </c>
      <c r="B97" s="46" t="s">
        <v>346</v>
      </c>
      <c r="C97" t="e">
        <f t="shared" si="14"/>
        <v>#N/A</v>
      </c>
      <c r="D97" t="e">
        <f t="shared" si="15"/>
        <v>#N/A</v>
      </c>
      <c r="E97" t="e">
        <f t="shared" si="16"/>
        <v>#N/A</v>
      </c>
      <c r="F97" t="e">
        <f t="shared" si="17"/>
        <v>#N/A</v>
      </c>
      <c r="G97" t="e">
        <f t="shared" si="18"/>
        <v>#N/A</v>
      </c>
      <c r="H97" t="e">
        <f t="shared" si="19"/>
        <v>#N/A</v>
      </c>
      <c r="I97" t="e">
        <f t="shared" si="20"/>
        <v>#N/A</v>
      </c>
      <c r="J97" t="e">
        <f t="shared" si="21"/>
        <v>#N/A</v>
      </c>
      <c r="K97" t="e">
        <f t="shared" si="22"/>
        <v>#N/A</v>
      </c>
      <c r="L97" t="e">
        <f t="shared" si="23"/>
        <v>#N/A</v>
      </c>
      <c r="M97" t="e">
        <f t="shared" si="24"/>
        <v>#N/A</v>
      </c>
    </row>
    <row r="98" spans="1:13" ht="25.5">
      <c r="A98" s="1" t="s">
        <v>80</v>
      </c>
      <c r="B98" s="46" t="s">
        <v>347</v>
      </c>
      <c r="C98" t="e">
        <f t="shared" si="14"/>
        <v>#N/A</v>
      </c>
      <c r="D98" t="e">
        <f t="shared" si="15"/>
        <v>#N/A</v>
      </c>
      <c r="E98" t="e">
        <f t="shared" si="16"/>
        <v>#N/A</v>
      </c>
      <c r="F98" t="e">
        <f t="shared" si="17"/>
        <v>#N/A</v>
      </c>
      <c r="G98" t="e">
        <f t="shared" si="18"/>
        <v>#N/A</v>
      </c>
      <c r="H98" t="e">
        <f t="shared" si="19"/>
        <v>#N/A</v>
      </c>
      <c r="I98" t="e">
        <f t="shared" si="20"/>
        <v>#N/A</v>
      </c>
      <c r="J98" t="e">
        <f t="shared" si="21"/>
        <v>#N/A</v>
      </c>
      <c r="K98" t="e">
        <f t="shared" si="22"/>
        <v>#N/A</v>
      </c>
      <c r="L98" t="e">
        <f t="shared" si="23"/>
        <v>#N/A</v>
      </c>
      <c r="M98" t="e">
        <f t="shared" si="24"/>
        <v>#N/A</v>
      </c>
    </row>
    <row r="99" spans="1:13" ht="25.5">
      <c r="A99" s="1" t="s">
        <v>124</v>
      </c>
      <c r="B99" s="46" t="s">
        <v>348</v>
      </c>
      <c r="C99" t="e">
        <f t="shared" si="14"/>
        <v>#N/A</v>
      </c>
      <c r="D99" t="e">
        <f t="shared" si="15"/>
        <v>#N/A</v>
      </c>
      <c r="E99" t="e">
        <f t="shared" si="16"/>
        <v>#N/A</v>
      </c>
      <c r="F99" t="e">
        <f t="shared" si="17"/>
        <v>#N/A</v>
      </c>
      <c r="G99" t="e">
        <f t="shared" si="18"/>
        <v>#N/A</v>
      </c>
      <c r="H99" t="e">
        <f t="shared" si="19"/>
        <v>#N/A</v>
      </c>
      <c r="I99" t="e">
        <f t="shared" si="20"/>
        <v>#N/A</v>
      </c>
      <c r="J99" t="e">
        <f t="shared" si="21"/>
        <v>#N/A</v>
      </c>
      <c r="K99" t="e">
        <f t="shared" si="22"/>
        <v>#N/A</v>
      </c>
      <c r="L99" t="e">
        <f t="shared" si="23"/>
        <v>#N/A</v>
      </c>
      <c r="M99" t="e">
        <f t="shared" si="24"/>
        <v>#N/A</v>
      </c>
    </row>
    <row r="100" spans="1:13">
      <c r="A100" s="1"/>
      <c r="B100" s="46"/>
    </row>
    <row r="101" spans="1:13">
      <c r="A101" s="1"/>
      <c r="B101" s="46"/>
    </row>
    <row r="102" spans="1:13">
      <c r="A102" s="1"/>
      <c r="B102" s="46"/>
    </row>
    <row r="103" spans="1:13">
      <c r="A103" s="1"/>
      <c r="B103" s="46"/>
    </row>
    <row r="104" spans="1:13">
      <c r="A104" s="1"/>
      <c r="B104" s="46"/>
    </row>
    <row r="105" spans="1:13">
      <c r="A105" s="1"/>
      <c r="B105" s="46"/>
    </row>
    <row r="106" spans="1:13">
      <c r="A106" s="1"/>
      <c r="B106" s="46"/>
    </row>
    <row r="107" spans="1:13">
      <c r="A107" s="1"/>
      <c r="B107" s="46"/>
    </row>
    <row r="108" spans="1:13">
      <c r="A108" s="1"/>
      <c r="B108" s="46"/>
    </row>
    <row r="109" spans="1:13">
      <c r="A109" s="1"/>
      <c r="B109" s="46"/>
    </row>
    <row r="110" spans="1:13">
      <c r="A110" s="1"/>
      <c r="B110" s="46"/>
    </row>
    <row r="111" spans="1:13" ht="46.5">
      <c r="A111" s="15" t="s">
        <v>40</v>
      </c>
      <c r="B111" s="46"/>
    </row>
    <row r="112" spans="1:13">
      <c r="A112" s="10" t="s">
        <v>1</v>
      </c>
      <c r="B112" s="46" t="s">
        <v>2</v>
      </c>
      <c r="C112" t="s">
        <v>41</v>
      </c>
      <c r="D112" t="s">
        <v>42</v>
      </c>
      <c r="E112" t="s">
        <v>43</v>
      </c>
      <c r="F112" t="s">
        <v>44</v>
      </c>
      <c r="G112" t="s">
        <v>56</v>
      </c>
      <c r="H112" t="s">
        <v>45</v>
      </c>
      <c r="I112" t="s">
        <v>57</v>
      </c>
      <c r="J112" t="s">
        <v>58</v>
      </c>
    </row>
    <row r="113" spans="1:10" ht="25.5">
      <c r="A113" s="1" t="s">
        <v>100</v>
      </c>
      <c r="B113" s="46" t="s">
        <v>349</v>
      </c>
      <c r="C113" t="e">
        <f>VLOOKUP(B113,$BG$4:$BR$15,3,FALSE)</f>
        <v>#N/A</v>
      </c>
      <c r="D113" t="e">
        <f>VLOOKUP(B113,$BG$4:$BR$6,4,FALSE)</f>
        <v>#N/A</v>
      </c>
      <c r="E113" t="e">
        <f>VLOOKUP(B113,$BG$4:$BR$6,6,FALSE)</f>
        <v>#N/A</v>
      </c>
      <c r="F113" t="e">
        <f>VLOOKUP(B113,$BG$4:$BR$6,7,FALSE)</f>
        <v>#N/A</v>
      </c>
      <c r="G113" t="e">
        <f>VLOOKUP(B113,$BG$4:$BR$6,9,FALSE)</f>
        <v>#N/A</v>
      </c>
      <c r="H113" t="e">
        <f>VLOOKUP(B113,$BG$4:$BR$6,10,FALSE)</f>
        <v>#N/A</v>
      </c>
      <c r="I113" t="e">
        <f>VLOOKUP(B113,$BG$4:$BR$6,11,FALSE)</f>
        <v>#N/A</v>
      </c>
      <c r="J113" t="e">
        <f>VLOOKUP(B113,$BG$4:$BR$6,12,FALSE)</f>
        <v>#N/A</v>
      </c>
    </row>
    <row r="114" spans="1:10" ht="25.5">
      <c r="A114" s="1" t="s">
        <v>100</v>
      </c>
      <c r="B114" s="46" t="s">
        <v>350</v>
      </c>
      <c r="C114">
        <f>VLOOKUP(B114,$BG$4:$BR$15,3,FALSE)</f>
        <v>3</v>
      </c>
      <c r="D114">
        <f t="shared" ref="D114:D116" si="25">VLOOKUP(B114,$BG$4:$BR$6,4,FALSE)</f>
        <v>3</v>
      </c>
      <c r="E114">
        <f t="shared" ref="E114:E116" si="26">VLOOKUP(B114,$BG$4:$BR$6,6,FALSE)</f>
        <v>1</v>
      </c>
      <c r="F114">
        <f t="shared" ref="F114:F116" si="27">VLOOKUP(B114,$BG$4:$BR$6,7,FALSE)</f>
        <v>2</v>
      </c>
      <c r="G114">
        <f t="shared" ref="G114:G116" si="28">VLOOKUP(B114,$BG$4:$BR$6,9,FALSE)</f>
        <v>6</v>
      </c>
      <c r="H114">
        <f t="shared" ref="H114:H116" si="29">VLOOKUP(B114,$BG$4:$BR$6,10,FALSE)</f>
        <v>0</v>
      </c>
      <c r="I114">
        <f t="shared" ref="I114:I116" si="30">VLOOKUP(B114,$BG$4:$BR$6,11,FALSE)</f>
        <v>0</v>
      </c>
      <c r="J114">
        <f t="shared" ref="J114:J116" si="31">VLOOKUP(B114,$BG$4:$BR$6,12,FALSE)</f>
        <v>0</v>
      </c>
    </row>
    <row r="115" spans="1:10" ht="25.5">
      <c r="A115" s="1" t="s">
        <v>100</v>
      </c>
      <c r="B115" s="46" t="s">
        <v>351</v>
      </c>
      <c r="C115" t="e">
        <f>VLOOKUP(B115,$BG$4:$BR$15,3,FALSE)</f>
        <v>#N/A</v>
      </c>
      <c r="D115" t="e">
        <f t="shared" si="25"/>
        <v>#N/A</v>
      </c>
      <c r="E115" t="e">
        <f t="shared" si="26"/>
        <v>#N/A</v>
      </c>
      <c r="F115" t="e">
        <f t="shared" si="27"/>
        <v>#N/A</v>
      </c>
      <c r="G115" t="e">
        <f t="shared" si="28"/>
        <v>#N/A</v>
      </c>
      <c r="H115" t="e">
        <f t="shared" si="29"/>
        <v>#N/A</v>
      </c>
      <c r="I115" t="e">
        <f t="shared" si="30"/>
        <v>#N/A</v>
      </c>
      <c r="J115" t="e">
        <f t="shared" si="31"/>
        <v>#N/A</v>
      </c>
    </row>
    <row r="116" spans="1:10" ht="38.25">
      <c r="A116" s="1" t="s">
        <v>277</v>
      </c>
      <c r="B116" s="46" t="s">
        <v>352</v>
      </c>
      <c r="C116">
        <f>VLOOKUP(B116,$BG$4:$BR$15,3,FALSE)</f>
        <v>0</v>
      </c>
      <c r="D116">
        <f t="shared" si="25"/>
        <v>0</v>
      </c>
      <c r="E116">
        <f t="shared" si="26"/>
        <v>0</v>
      </c>
      <c r="F116">
        <f t="shared" si="27"/>
        <v>0</v>
      </c>
      <c r="G116">
        <f t="shared" si="28"/>
        <v>0</v>
      </c>
      <c r="H116">
        <f t="shared" si="29"/>
        <v>7</v>
      </c>
      <c r="I116">
        <f t="shared" si="30"/>
        <v>289</v>
      </c>
      <c r="J116">
        <f t="shared" si="31"/>
        <v>41.3</v>
      </c>
    </row>
    <row r="117" spans="1:10">
      <c r="A117" s="1"/>
      <c r="B117" s="46"/>
    </row>
    <row r="118" spans="1:10">
      <c r="A118" s="1"/>
      <c r="B118" s="46"/>
    </row>
    <row r="119" spans="1:10">
      <c r="A119" s="1"/>
      <c r="B119" s="46"/>
    </row>
    <row r="120" spans="1:10">
      <c r="A120" s="1"/>
      <c r="B120" s="46"/>
    </row>
    <row r="121" spans="1:10">
      <c r="A121" s="1"/>
      <c r="B121" s="46"/>
    </row>
    <row r="122" spans="1:10">
      <c r="A122" s="1"/>
      <c r="B122" s="46"/>
    </row>
    <row r="123" spans="1:10">
      <c r="A123" s="1"/>
      <c r="B123" s="46"/>
    </row>
    <row r="124" spans="1:10">
      <c r="A124" s="1"/>
      <c r="B124" s="46"/>
    </row>
    <row r="125" spans="1:10">
      <c r="A125" s="1"/>
      <c r="B125" s="46"/>
    </row>
    <row r="126" spans="1:10">
      <c r="A126" s="1"/>
      <c r="B126" s="46"/>
    </row>
    <row r="127" spans="1:10">
      <c r="A127" s="1"/>
      <c r="B127" s="46"/>
    </row>
    <row r="128" spans="1:10">
      <c r="A128" s="1"/>
      <c r="B128" s="46"/>
    </row>
    <row r="129" spans="1:2">
      <c r="A129" s="1"/>
      <c r="B129" s="46"/>
    </row>
    <row r="130" spans="1:2">
      <c r="A130" s="1"/>
      <c r="B130" s="46"/>
    </row>
    <row r="131" spans="1:2">
      <c r="A131" s="1"/>
      <c r="B131" s="46"/>
    </row>
    <row r="132" spans="1:2">
      <c r="A132" s="1"/>
      <c r="B132" s="46"/>
    </row>
  </sheetData>
  <mergeCells count="13">
    <mergeCell ref="O2:P2"/>
    <mergeCell ref="Q2:Y2"/>
    <mergeCell ref="AA2:AB2"/>
    <mergeCell ref="AC2:AF2"/>
    <mergeCell ref="AG2:AJ2"/>
    <mergeCell ref="BG2:BH2"/>
    <mergeCell ref="BI2:BO2"/>
    <mergeCell ref="BP2:BR2"/>
    <mergeCell ref="AK2:AN2"/>
    <mergeCell ref="AP2:AQ2"/>
    <mergeCell ref="AR2:AV2"/>
    <mergeCell ref="AW2:BA2"/>
    <mergeCell ref="BB2:BE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9BA63-9E2B-4D51-9DE1-98160B0994DC}">
  <dimension ref="A1:BR132"/>
  <sheetViews>
    <sheetView workbookViewId="0">
      <selection activeCell="BG2" sqref="BG2:BR6"/>
    </sheetView>
  </sheetViews>
  <sheetFormatPr defaultRowHeight="15.75"/>
  <sheetData>
    <row r="1" spans="1:70" ht="36">
      <c r="A1" s="14" t="s">
        <v>9</v>
      </c>
      <c r="O1" s="12" t="s">
        <v>49</v>
      </c>
      <c r="AA1" s="12" t="s">
        <v>48</v>
      </c>
      <c r="AP1" s="13" t="s">
        <v>50</v>
      </c>
      <c r="BG1" s="11" t="s">
        <v>353</v>
      </c>
    </row>
    <row r="2" spans="1:70">
      <c r="A2" t="s">
        <v>1</v>
      </c>
      <c r="B2" s="46" t="s">
        <v>2</v>
      </c>
      <c r="C2" s="46" t="s">
        <v>3</v>
      </c>
      <c r="D2" s="46" t="s">
        <v>4</v>
      </c>
      <c r="E2" s="46" t="s">
        <v>5</v>
      </c>
      <c r="F2" s="46" t="s">
        <v>6</v>
      </c>
      <c r="G2" s="46" t="s">
        <v>7</v>
      </c>
      <c r="H2" s="46" t="s">
        <v>0</v>
      </c>
      <c r="I2" s="46" t="s">
        <v>8</v>
      </c>
      <c r="J2" s="46" t="s">
        <v>46</v>
      </c>
      <c r="K2" s="46" t="s">
        <v>35</v>
      </c>
      <c r="L2" s="46" t="s">
        <v>33</v>
      </c>
      <c r="M2" s="46" t="s">
        <v>34</v>
      </c>
      <c r="O2" s="73"/>
      <c r="P2" s="73"/>
      <c r="Q2" s="73" t="s">
        <v>9</v>
      </c>
      <c r="R2" s="73"/>
      <c r="S2" s="73"/>
      <c r="T2" s="73"/>
      <c r="U2" s="73"/>
      <c r="V2" s="73"/>
      <c r="W2" s="73"/>
      <c r="X2" s="73"/>
      <c r="Y2" s="73"/>
      <c r="AA2" s="73"/>
      <c r="AB2" s="73"/>
      <c r="AC2" s="73" t="s">
        <v>26</v>
      </c>
      <c r="AD2" s="73"/>
      <c r="AE2" s="73"/>
      <c r="AF2" s="73"/>
      <c r="AG2" s="73" t="s">
        <v>27</v>
      </c>
      <c r="AH2" s="73"/>
      <c r="AI2" s="73"/>
      <c r="AJ2" s="73"/>
      <c r="AK2" s="73" t="s">
        <v>378</v>
      </c>
      <c r="AL2" s="73"/>
      <c r="AM2" s="73"/>
      <c r="AN2" s="73"/>
      <c r="AP2" s="73"/>
      <c r="AQ2" s="73"/>
      <c r="AR2" s="73" t="s">
        <v>382</v>
      </c>
      <c r="AS2" s="73"/>
      <c r="AT2" s="73"/>
      <c r="AU2" s="73"/>
      <c r="AV2" s="73"/>
      <c r="AW2" s="73" t="s">
        <v>383</v>
      </c>
      <c r="AX2" s="73"/>
      <c r="AY2" s="73"/>
      <c r="AZ2" s="73"/>
      <c r="BA2" s="73"/>
      <c r="BB2" s="73" t="s">
        <v>384</v>
      </c>
      <c r="BC2" s="73"/>
      <c r="BD2" s="73"/>
      <c r="BE2" s="73"/>
      <c r="BG2" s="73"/>
      <c r="BH2" s="73"/>
      <c r="BI2" s="73" t="s">
        <v>40</v>
      </c>
      <c r="BJ2" s="73"/>
      <c r="BK2" s="73"/>
      <c r="BL2" s="73"/>
      <c r="BM2" s="73"/>
      <c r="BN2" s="73"/>
      <c r="BO2" s="73"/>
      <c r="BP2" s="73" t="s">
        <v>389</v>
      </c>
      <c r="BQ2" s="73"/>
      <c r="BR2" s="73"/>
    </row>
    <row r="3" spans="1:70">
      <c r="A3" s="1" t="s">
        <v>105</v>
      </c>
      <c r="B3" s="46" t="s">
        <v>279</v>
      </c>
      <c r="C3" s="1" t="e">
        <f>VLOOKUP(B3,$O$4:$Y$11,3,FALSE)</f>
        <v>#N/A</v>
      </c>
      <c r="D3" s="1" t="e">
        <f>VLOOKUP(B3,$O$4:$Y$11,4,FALSE)</f>
        <v>#N/A</v>
      </c>
      <c r="E3" s="1" t="e">
        <f>VLOOKUP(B3,$O$4:$Y$11,5,FALSE)</f>
        <v>#N/A</v>
      </c>
      <c r="F3" s="1" t="e">
        <f>VLOOKUP(B3,$O$4:$Y$11,6,FALSE)</f>
        <v>#N/A</v>
      </c>
      <c r="G3" s="1" t="e">
        <f>VLOOKUP(B3,$O$4:$Y$11,7,FALSE)</f>
        <v>#N/A</v>
      </c>
      <c r="H3" s="1" t="e">
        <f>VLOOKUP(B3,$O$4:$Y$11,9,FALSE)</f>
        <v>#N/A</v>
      </c>
      <c r="I3" s="1" t="e">
        <f>VLOOKUP(B3,$O$4:$Y$11,10,FALSE)</f>
        <v>#N/A</v>
      </c>
      <c r="J3" s="1" t="e">
        <f>VLOOKUP(B3,$O$4:$Y$11,11,FALSE)</f>
        <v>#N/A</v>
      </c>
      <c r="K3" s="1" t="e">
        <f>VLOOKUP(B3,$AA$4:$AN$56,3,FALSE)</f>
        <v>#N/A</v>
      </c>
      <c r="L3" s="1" t="e">
        <f>VLOOKUP(B3,$AA$4:$AN$56,4,FALSE)</f>
        <v>#N/A</v>
      </c>
      <c r="M3" s="1" t="e">
        <f>VLOOKUP(B3,$AA$4:$AN$56,6,FALSE)</f>
        <v>#N/A</v>
      </c>
      <c r="O3" s="47" t="s">
        <v>2</v>
      </c>
      <c r="P3" s="47" t="s">
        <v>374</v>
      </c>
      <c r="Q3" s="47" t="s">
        <v>3</v>
      </c>
      <c r="R3" s="47" t="s">
        <v>4</v>
      </c>
      <c r="S3" s="47" t="s">
        <v>5</v>
      </c>
      <c r="T3" s="47" t="s">
        <v>6</v>
      </c>
      <c r="U3" s="47" t="s">
        <v>7</v>
      </c>
      <c r="V3" s="47" t="s">
        <v>375</v>
      </c>
      <c r="W3" s="47" t="s">
        <v>0</v>
      </c>
      <c r="X3" s="47" t="s">
        <v>8</v>
      </c>
      <c r="Y3" s="47" t="s">
        <v>376</v>
      </c>
      <c r="AA3" s="47" t="s">
        <v>2</v>
      </c>
      <c r="AB3" s="47" t="s">
        <v>374</v>
      </c>
      <c r="AC3" s="47" t="s">
        <v>4</v>
      </c>
      <c r="AD3" s="47" t="s">
        <v>6</v>
      </c>
      <c r="AE3" s="47" t="s">
        <v>28</v>
      </c>
      <c r="AF3" s="47" t="s">
        <v>0</v>
      </c>
      <c r="AG3" s="47" t="s">
        <v>379</v>
      </c>
      <c r="AH3" s="47" t="s">
        <v>6</v>
      </c>
      <c r="AI3" s="47" t="s">
        <v>28</v>
      </c>
      <c r="AJ3" s="47" t="s">
        <v>0</v>
      </c>
      <c r="AK3" s="47" t="s">
        <v>380</v>
      </c>
      <c r="AL3" s="47" t="s">
        <v>6</v>
      </c>
      <c r="AM3" s="47" t="s">
        <v>28</v>
      </c>
      <c r="AN3" s="47" t="s">
        <v>0</v>
      </c>
      <c r="AP3" s="47" t="s">
        <v>2</v>
      </c>
      <c r="AQ3" s="47" t="s">
        <v>374</v>
      </c>
      <c r="AR3" s="47" t="s">
        <v>36</v>
      </c>
      <c r="AS3" s="47" t="s">
        <v>37</v>
      </c>
      <c r="AT3" s="47" t="s">
        <v>38</v>
      </c>
      <c r="AU3" s="47" t="s">
        <v>385</v>
      </c>
      <c r="AV3" s="47" t="s">
        <v>386</v>
      </c>
      <c r="AW3" s="47" t="s">
        <v>8</v>
      </c>
      <c r="AX3" s="47" t="s">
        <v>6</v>
      </c>
      <c r="AY3" s="47" t="s">
        <v>28</v>
      </c>
      <c r="AZ3" s="47" t="s">
        <v>0</v>
      </c>
      <c r="BA3" s="47" t="s">
        <v>387</v>
      </c>
      <c r="BB3" s="47" t="s">
        <v>15</v>
      </c>
      <c r="BC3" s="47" t="s">
        <v>6</v>
      </c>
      <c r="BD3" s="47" t="s">
        <v>0</v>
      </c>
      <c r="BE3" s="47" t="s">
        <v>39</v>
      </c>
      <c r="BG3" s="47" t="s">
        <v>2</v>
      </c>
      <c r="BH3" s="47" t="s">
        <v>374</v>
      </c>
      <c r="BI3" s="47" t="s">
        <v>41</v>
      </c>
      <c r="BJ3" s="47" t="s">
        <v>42</v>
      </c>
      <c r="BK3" s="47" t="s">
        <v>390</v>
      </c>
      <c r="BL3" s="47" t="s">
        <v>43</v>
      </c>
      <c r="BM3" s="47" t="s">
        <v>44</v>
      </c>
      <c r="BN3" s="47" t="s">
        <v>391</v>
      </c>
      <c r="BO3" s="47" t="s">
        <v>392</v>
      </c>
      <c r="BP3" s="47" t="s">
        <v>45</v>
      </c>
      <c r="BQ3" s="47" t="s">
        <v>6</v>
      </c>
      <c r="BR3" s="47" t="s">
        <v>28</v>
      </c>
    </row>
    <row r="4" spans="1:70" ht="30">
      <c r="A4" s="1" t="s">
        <v>105</v>
      </c>
      <c r="B4" s="46" t="s">
        <v>280</v>
      </c>
      <c r="C4" s="1" t="e">
        <f>VLOOKUP(B4,$O$4:$Y$11,3,FALSE)</f>
        <v>#N/A</v>
      </c>
      <c r="D4" s="1" t="e">
        <f>VLOOKUP(B4,$O$4:$Y$11,4,FALSE)</f>
        <v>#N/A</v>
      </c>
      <c r="E4" s="1" t="e">
        <f>VLOOKUP(B4,$O$4:$Y$11,5,FALSE)</f>
        <v>#N/A</v>
      </c>
      <c r="F4" s="1" t="e">
        <f>VLOOKUP(B4,$O$4:$Y$11,6,FALSE)</f>
        <v>#N/A</v>
      </c>
      <c r="G4" s="1" t="e">
        <f>VLOOKUP(B4,$O$4:$Y$11,7,FALSE)</f>
        <v>#N/A</v>
      </c>
      <c r="H4" s="1" t="e">
        <f>VLOOKUP(B4,$O$4:$Y$11,9,FALSE)</f>
        <v>#N/A</v>
      </c>
      <c r="I4" s="1" t="e">
        <f>VLOOKUP(B4,$O$4:$Y$11,10,FALSE)</f>
        <v>#N/A</v>
      </c>
      <c r="J4" s="1" t="e">
        <f>VLOOKUP(B4,$O$4:$Y$11,11,FALSE)</f>
        <v>#N/A</v>
      </c>
      <c r="K4" s="1" t="e">
        <f t="shared" ref="K4:K7" si="0">VLOOKUP(B4,$AA$4:$AN$56,3,FALSE)</f>
        <v>#N/A</v>
      </c>
      <c r="L4" s="1" t="e">
        <f t="shared" ref="L4:L7" si="1">VLOOKUP(B4,$AA$4:$AN$56,4,FALSE)</f>
        <v>#N/A</v>
      </c>
      <c r="M4" s="1" t="e">
        <f t="shared" ref="M4:M7" si="2">VLOOKUP(B4,$AA$4:$AN$56,6,FALSE)</f>
        <v>#N/A</v>
      </c>
      <c r="O4" s="47" t="s">
        <v>282</v>
      </c>
      <c r="P4" s="10" t="s">
        <v>377</v>
      </c>
      <c r="Q4" s="10">
        <v>14</v>
      </c>
      <c r="R4" s="10">
        <v>33</v>
      </c>
      <c r="S4" s="10">
        <v>42.4</v>
      </c>
      <c r="T4" s="10">
        <v>149</v>
      </c>
      <c r="U4" s="10">
        <v>4.5</v>
      </c>
      <c r="V4" s="10">
        <v>0.4</v>
      </c>
      <c r="W4" s="10">
        <v>0</v>
      </c>
      <c r="X4" s="10">
        <v>3</v>
      </c>
      <c r="Y4" s="10">
        <v>62.2</v>
      </c>
      <c r="AA4" s="47" t="s">
        <v>287</v>
      </c>
      <c r="AB4" s="10" t="s">
        <v>377</v>
      </c>
      <c r="AC4" s="10">
        <v>18</v>
      </c>
      <c r="AD4" s="10">
        <v>57</v>
      </c>
      <c r="AE4" s="10">
        <v>3.2</v>
      </c>
      <c r="AF4" s="10">
        <v>0</v>
      </c>
      <c r="AG4" s="10">
        <v>4</v>
      </c>
      <c r="AH4" s="10">
        <v>26</v>
      </c>
      <c r="AI4" s="10">
        <v>6.5</v>
      </c>
      <c r="AJ4" s="10">
        <v>0</v>
      </c>
      <c r="AK4" s="10">
        <v>22</v>
      </c>
      <c r="AL4" s="10">
        <v>83</v>
      </c>
      <c r="AM4" s="10">
        <v>3.8</v>
      </c>
      <c r="AN4" s="10">
        <v>0</v>
      </c>
      <c r="AP4" s="47" t="s">
        <v>388</v>
      </c>
      <c r="AQ4" s="10" t="s">
        <v>377</v>
      </c>
      <c r="AR4" s="10">
        <v>3</v>
      </c>
      <c r="AS4" s="10">
        <v>6</v>
      </c>
      <c r="AT4" s="10">
        <v>9</v>
      </c>
      <c r="AU4" s="10">
        <v>1</v>
      </c>
      <c r="AV4" s="10">
        <v>0</v>
      </c>
      <c r="AW4" s="10"/>
      <c r="AX4" s="10"/>
      <c r="AY4" s="10"/>
      <c r="AZ4" s="10"/>
      <c r="BA4" s="10">
        <v>1</v>
      </c>
      <c r="BB4" s="10"/>
      <c r="BC4" s="10"/>
      <c r="BD4" s="10"/>
      <c r="BE4" s="10"/>
      <c r="BG4" s="47" t="s">
        <v>350</v>
      </c>
      <c r="BH4" s="10" t="s">
        <v>377</v>
      </c>
      <c r="BI4" s="10">
        <v>3</v>
      </c>
      <c r="BJ4" s="10">
        <v>3</v>
      </c>
      <c r="BK4" s="10">
        <v>100</v>
      </c>
      <c r="BL4" s="10">
        <v>0</v>
      </c>
      <c r="BM4" s="10">
        <v>0</v>
      </c>
      <c r="BN4" s="10"/>
      <c r="BO4" s="10">
        <v>3</v>
      </c>
      <c r="BP4" s="10"/>
      <c r="BQ4" s="10"/>
      <c r="BR4" s="10"/>
    </row>
    <row r="5" spans="1:70" ht="45">
      <c r="A5" s="1" t="s">
        <v>105</v>
      </c>
      <c r="B5" s="46" t="s">
        <v>281</v>
      </c>
      <c r="C5" s="1" t="e">
        <f>VLOOKUP(B5,$O$4:$Y$11,3,FALSE)</f>
        <v>#N/A</v>
      </c>
      <c r="D5" s="1" t="e">
        <f>VLOOKUP(B5,$O$4:$Y$11,4,FALSE)</f>
        <v>#N/A</v>
      </c>
      <c r="E5" s="1" t="e">
        <f>VLOOKUP(B5,$O$4:$Y$11,5,FALSE)</f>
        <v>#N/A</v>
      </c>
      <c r="F5" s="1" t="e">
        <f>VLOOKUP(B5,$O$4:$Y$11,6,FALSE)</f>
        <v>#N/A</v>
      </c>
      <c r="G5" s="1" t="e">
        <f>VLOOKUP(B5,$O$4:$Y$11,7,FALSE)</f>
        <v>#N/A</v>
      </c>
      <c r="H5" s="1" t="e">
        <f>VLOOKUP(B5,$O$4:$Y$11,9,FALSE)</f>
        <v>#N/A</v>
      </c>
      <c r="I5" s="1" t="e">
        <f>VLOOKUP(B5,$O$4:$Y$11,10,FALSE)</f>
        <v>#N/A</v>
      </c>
      <c r="J5" s="1" t="e">
        <f>VLOOKUP(B5,$O$4:$Y$11,11,FALSE)</f>
        <v>#N/A</v>
      </c>
      <c r="K5" s="1" t="e">
        <f t="shared" si="0"/>
        <v>#N/A</v>
      </c>
      <c r="L5" s="1" t="e">
        <f t="shared" si="1"/>
        <v>#N/A</v>
      </c>
      <c r="M5" s="1" t="e">
        <f t="shared" si="2"/>
        <v>#N/A</v>
      </c>
      <c r="O5" s="46"/>
      <c r="P5" s="1"/>
      <c r="Q5" s="1"/>
      <c r="R5" s="1"/>
      <c r="S5" s="1"/>
      <c r="T5" s="1"/>
      <c r="U5" s="1"/>
      <c r="V5" s="1"/>
      <c r="W5" s="1"/>
      <c r="X5" s="1"/>
      <c r="Y5" s="1"/>
      <c r="AA5" s="47" t="s">
        <v>286</v>
      </c>
      <c r="AB5" s="10" t="s">
        <v>377</v>
      </c>
      <c r="AC5" s="10">
        <v>17</v>
      </c>
      <c r="AD5" s="10">
        <v>107</v>
      </c>
      <c r="AE5" s="10">
        <v>6.3</v>
      </c>
      <c r="AF5" s="10">
        <v>3</v>
      </c>
      <c r="AG5" s="10">
        <v>3</v>
      </c>
      <c r="AH5" s="10">
        <v>39</v>
      </c>
      <c r="AI5" s="10">
        <v>13</v>
      </c>
      <c r="AJ5" s="10">
        <v>0</v>
      </c>
      <c r="AK5" s="10">
        <v>20</v>
      </c>
      <c r="AL5" s="10">
        <v>146</v>
      </c>
      <c r="AM5" s="10">
        <v>7.3</v>
      </c>
      <c r="AN5" s="10">
        <v>3</v>
      </c>
      <c r="AP5" s="47" t="s">
        <v>320</v>
      </c>
      <c r="AQ5" s="10" t="s">
        <v>377</v>
      </c>
      <c r="AR5" s="10">
        <v>4</v>
      </c>
      <c r="AS5" s="10">
        <v>4</v>
      </c>
      <c r="AT5" s="10">
        <v>8</v>
      </c>
      <c r="AU5" s="10">
        <v>0</v>
      </c>
      <c r="AV5" s="10">
        <v>0</v>
      </c>
      <c r="AW5" s="10">
        <v>1</v>
      </c>
      <c r="AX5" s="10">
        <v>0</v>
      </c>
      <c r="AY5" s="10">
        <v>0</v>
      </c>
      <c r="AZ5" s="10">
        <v>0</v>
      </c>
      <c r="BA5" s="10">
        <v>1</v>
      </c>
      <c r="BB5" s="10"/>
      <c r="BC5" s="10"/>
      <c r="BD5" s="10"/>
      <c r="BE5" s="10"/>
      <c r="BG5" s="47" t="s">
        <v>352</v>
      </c>
      <c r="BH5" s="10" t="s">
        <v>377</v>
      </c>
      <c r="BI5" s="10"/>
      <c r="BJ5" s="10"/>
      <c r="BK5" s="10"/>
      <c r="BL5" s="10"/>
      <c r="BM5" s="10"/>
      <c r="BN5" s="10"/>
      <c r="BO5" s="10"/>
      <c r="BP5" s="10">
        <v>6</v>
      </c>
      <c r="BQ5" s="10">
        <v>287</v>
      </c>
      <c r="BR5" s="10">
        <v>47.8</v>
      </c>
    </row>
    <row r="6" spans="1:70" ht="30">
      <c r="A6" s="1" t="s">
        <v>105</v>
      </c>
      <c r="B6" s="46" t="s">
        <v>282</v>
      </c>
      <c r="C6" s="1">
        <f>VLOOKUP(B6,$O$4:$Y$11,3,FALSE)</f>
        <v>14</v>
      </c>
      <c r="D6" s="1">
        <f>VLOOKUP(B6,$O$4:$Y$11,4,FALSE)</f>
        <v>33</v>
      </c>
      <c r="E6" s="1">
        <f>VLOOKUP(B6,$O$4:$Y$11,5,FALSE)</f>
        <v>42.4</v>
      </c>
      <c r="F6" s="1">
        <f>VLOOKUP(B6,$O$4:$Y$11,6,FALSE)</f>
        <v>149</v>
      </c>
      <c r="G6" s="1">
        <f>VLOOKUP(B6,$O$4:$Y$11,7,FALSE)</f>
        <v>4.5</v>
      </c>
      <c r="H6" s="1">
        <f>VLOOKUP(B6,$O$4:$Y$11,9,FALSE)</f>
        <v>0</v>
      </c>
      <c r="I6" s="1">
        <f>VLOOKUP(B6,$O$4:$Y$11,10,FALSE)</f>
        <v>3</v>
      </c>
      <c r="J6" s="1">
        <f>VLOOKUP(B6,$O$4:$Y$11,11,FALSE)</f>
        <v>62.2</v>
      </c>
      <c r="K6" s="1">
        <f t="shared" si="0"/>
        <v>4</v>
      </c>
      <c r="L6" s="1">
        <f t="shared" si="1"/>
        <v>-1</v>
      </c>
      <c r="M6" s="1">
        <f t="shared" si="2"/>
        <v>0</v>
      </c>
      <c r="O6" s="46"/>
      <c r="P6" s="1"/>
      <c r="Q6" s="1"/>
      <c r="R6" s="1"/>
      <c r="S6" s="1"/>
      <c r="T6" s="1"/>
      <c r="U6" s="1"/>
      <c r="V6" s="1"/>
      <c r="W6" s="1"/>
      <c r="X6" s="1"/>
      <c r="Y6" s="1"/>
      <c r="AA6" s="47" t="s">
        <v>282</v>
      </c>
      <c r="AB6" s="10" t="s">
        <v>377</v>
      </c>
      <c r="AC6" s="10">
        <v>4</v>
      </c>
      <c r="AD6" s="10">
        <v>-1</v>
      </c>
      <c r="AE6" s="10">
        <v>-0.3</v>
      </c>
      <c r="AF6" s="10">
        <v>0</v>
      </c>
      <c r="AG6" s="10"/>
      <c r="AH6" s="10"/>
      <c r="AI6" s="10"/>
      <c r="AJ6" s="10"/>
      <c r="AK6" s="10">
        <v>4</v>
      </c>
      <c r="AL6" s="10">
        <v>-1</v>
      </c>
      <c r="AM6" s="10">
        <v>-0.3</v>
      </c>
      <c r="AN6" s="10">
        <v>0</v>
      </c>
      <c r="AP6" s="47" t="s">
        <v>331</v>
      </c>
      <c r="AQ6" s="10" t="s">
        <v>377</v>
      </c>
      <c r="AR6" s="10">
        <v>3</v>
      </c>
      <c r="AS6" s="10">
        <v>4</v>
      </c>
      <c r="AT6" s="10">
        <v>7</v>
      </c>
      <c r="AU6" s="10">
        <v>0</v>
      </c>
      <c r="AV6" s="10">
        <v>0</v>
      </c>
      <c r="AW6" s="10"/>
      <c r="AX6" s="10"/>
      <c r="AY6" s="10"/>
      <c r="AZ6" s="10"/>
      <c r="BA6" s="10"/>
      <c r="BB6" s="10"/>
      <c r="BC6" s="10"/>
      <c r="BD6" s="10"/>
      <c r="BE6" s="10"/>
      <c r="BG6" s="47" t="s">
        <v>282</v>
      </c>
      <c r="BH6" s="10" t="s">
        <v>377</v>
      </c>
      <c r="BI6" s="10"/>
      <c r="BJ6" s="10"/>
      <c r="BK6" s="10"/>
      <c r="BL6" s="10"/>
      <c r="BM6" s="10"/>
      <c r="BN6" s="10"/>
      <c r="BO6" s="10"/>
      <c r="BP6" s="10">
        <v>1</v>
      </c>
      <c r="BQ6" s="10">
        <v>36</v>
      </c>
      <c r="BR6" s="10">
        <v>36</v>
      </c>
    </row>
    <row r="7" spans="1:70" ht="30">
      <c r="A7" s="1" t="s">
        <v>105</v>
      </c>
      <c r="B7" s="46" t="s">
        <v>283</v>
      </c>
      <c r="C7" s="1" t="e">
        <f>VLOOKUP(B7,$O$4:$Y$11,3,FALSE)</f>
        <v>#N/A</v>
      </c>
      <c r="D7" s="1" t="e">
        <f>VLOOKUP(B7,$O$4:$Y$11,4,FALSE)</f>
        <v>#N/A</v>
      </c>
      <c r="E7" s="1" t="e">
        <f>VLOOKUP(B7,$O$4:$Y$11,5,FALSE)</f>
        <v>#N/A</v>
      </c>
      <c r="F7" s="1" t="e">
        <f>VLOOKUP(B7,$O$4:$Y$11,6,FALSE)</f>
        <v>#N/A</v>
      </c>
      <c r="G7" s="1" t="e">
        <f>VLOOKUP(B7,$O$4:$Y$11,7,FALSE)</f>
        <v>#N/A</v>
      </c>
      <c r="H7" s="1" t="e">
        <f>VLOOKUP(B7,$O$4:$Y$11,9,FALSE)</f>
        <v>#N/A</v>
      </c>
      <c r="I7" s="1" t="e">
        <f>VLOOKUP(B7,$O$4:$Y$11,10,FALSE)</f>
        <v>#N/A</v>
      </c>
      <c r="J7" s="1" t="e">
        <f>VLOOKUP(B7,$O$4:$Y$11,11,FALSE)</f>
        <v>#N/A</v>
      </c>
      <c r="K7" s="1" t="e">
        <f t="shared" si="0"/>
        <v>#N/A</v>
      </c>
      <c r="L7" s="1" t="e">
        <f t="shared" si="1"/>
        <v>#N/A</v>
      </c>
      <c r="M7" s="1" t="e">
        <f t="shared" si="2"/>
        <v>#N/A</v>
      </c>
      <c r="AA7" s="47" t="s">
        <v>381</v>
      </c>
      <c r="AB7" s="10" t="s">
        <v>377</v>
      </c>
      <c r="AC7" s="10"/>
      <c r="AD7" s="10"/>
      <c r="AE7" s="10"/>
      <c r="AF7" s="10"/>
      <c r="AG7" s="10">
        <v>3</v>
      </c>
      <c r="AH7" s="10">
        <v>37</v>
      </c>
      <c r="AI7" s="10">
        <v>12.3</v>
      </c>
      <c r="AJ7" s="10">
        <v>0</v>
      </c>
      <c r="AK7" s="10">
        <v>3</v>
      </c>
      <c r="AL7" s="10">
        <v>37</v>
      </c>
      <c r="AM7" s="10">
        <v>12.3</v>
      </c>
      <c r="AN7" s="10">
        <v>0</v>
      </c>
      <c r="AP7" s="47" t="s">
        <v>318</v>
      </c>
      <c r="AQ7" s="10" t="s">
        <v>377</v>
      </c>
      <c r="AR7" s="10">
        <v>2</v>
      </c>
      <c r="AS7" s="10">
        <v>4</v>
      </c>
      <c r="AT7" s="10">
        <v>6</v>
      </c>
      <c r="AU7" s="10">
        <v>0</v>
      </c>
      <c r="AV7" s="10">
        <v>0</v>
      </c>
      <c r="AW7" s="10">
        <v>1</v>
      </c>
      <c r="AX7" s="10">
        <v>0</v>
      </c>
      <c r="AY7" s="10">
        <v>0</v>
      </c>
      <c r="AZ7" s="10">
        <v>0</v>
      </c>
      <c r="BA7" s="10">
        <v>2</v>
      </c>
      <c r="BB7" s="10"/>
      <c r="BC7" s="10"/>
      <c r="BD7" s="10"/>
      <c r="BE7" s="10"/>
    </row>
    <row r="8" spans="1:70" ht="30">
      <c r="A8" s="1"/>
      <c r="B8" s="46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AA8" s="47" t="s">
        <v>354</v>
      </c>
      <c r="AB8" s="10" t="s">
        <v>377</v>
      </c>
      <c r="AC8" s="10"/>
      <c r="AD8" s="10"/>
      <c r="AE8" s="10"/>
      <c r="AF8" s="10"/>
      <c r="AG8" s="10">
        <v>3</v>
      </c>
      <c r="AH8" s="10">
        <v>24</v>
      </c>
      <c r="AI8" s="10">
        <v>8</v>
      </c>
      <c r="AJ8" s="10">
        <v>0</v>
      </c>
      <c r="AK8" s="10">
        <v>3</v>
      </c>
      <c r="AL8" s="10">
        <v>24</v>
      </c>
      <c r="AM8" s="10">
        <v>8</v>
      </c>
      <c r="AN8" s="10">
        <v>0</v>
      </c>
      <c r="AP8" s="47" t="s">
        <v>306</v>
      </c>
      <c r="AQ8" s="10" t="s">
        <v>377</v>
      </c>
      <c r="AR8" s="10">
        <v>3</v>
      </c>
      <c r="AS8" s="10">
        <v>2</v>
      </c>
      <c r="AT8" s="10">
        <v>5</v>
      </c>
      <c r="AU8" s="10">
        <v>3.5</v>
      </c>
      <c r="AV8" s="10">
        <v>1</v>
      </c>
      <c r="AW8" s="10"/>
      <c r="AX8" s="10"/>
      <c r="AY8" s="10"/>
      <c r="AZ8" s="10"/>
      <c r="BA8" s="10"/>
      <c r="BB8" s="10"/>
      <c r="BC8" s="10"/>
      <c r="BD8" s="10"/>
      <c r="BE8" s="10">
        <v>1</v>
      </c>
    </row>
    <row r="9" spans="1:70" ht="30">
      <c r="A9" s="1"/>
      <c r="B9" s="46"/>
      <c r="P9" s="46"/>
      <c r="Q9" s="1"/>
      <c r="R9" s="1"/>
      <c r="S9" s="1"/>
      <c r="T9" s="1"/>
      <c r="U9" s="1"/>
      <c r="V9" s="1"/>
      <c r="W9" s="1"/>
      <c r="X9" s="1"/>
      <c r="AA9" s="47" t="s">
        <v>292</v>
      </c>
      <c r="AB9" s="10" t="s">
        <v>377</v>
      </c>
      <c r="AC9" s="10"/>
      <c r="AD9" s="10"/>
      <c r="AE9" s="10"/>
      <c r="AF9" s="10"/>
      <c r="AG9" s="10">
        <v>1</v>
      </c>
      <c r="AH9" s="10">
        <v>23</v>
      </c>
      <c r="AI9" s="10">
        <v>23</v>
      </c>
      <c r="AJ9" s="10">
        <v>0</v>
      </c>
      <c r="AK9" s="10">
        <v>1</v>
      </c>
      <c r="AL9" s="10">
        <v>23</v>
      </c>
      <c r="AM9" s="10">
        <v>23</v>
      </c>
      <c r="AN9" s="10">
        <v>0</v>
      </c>
      <c r="AP9" s="47" t="s">
        <v>322</v>
      </c>
      <c r="AQ9" s="10" t="s">
        <v>377</v>
      </c>
      <c r="AR9" s="10">
        <v>2</v>
      </c>
      <c r="AS9" s="10">
        <v>3</v>
      </c>
      <c r="AT9" s="10">
        <v>5</v>
      </c>
      <c r="AU9" s="10">
        <v>0</v>
      </c>
      <c r="AV9" s="10">
        <v>0</v>
      </c>
      <c r="AW9" s="10"/>
      <c r="AX9" s="10"/>
      <c r="AY9" s="10"/>
      <c r="AZ9" s="10"/>
      <c r="BA9" s="10"/>
      <c r="BB9" s="10"/>
      <c r="BC9" s="10"/>
      <c r="BD9" s="10"/>
      <c r="BE9" s="10"/>
    </row>
    <row r="10" spans="1:70" ht="63">
      <c r="A10" s="17" t="s">
        <v>26</v>
      </c>
      <c r="B10" s="46"/>
      <c r="O10" s="12"/>
      <c r="P10" s="46"/>
      <c r="Q10" s="1"/>
      <c r="R10" s="1"/>
      <c r="S10" s="1"/>
      <c r="T10" s="1"/>
      <c r="U10" s="1"/>
      <c r="V10" s="1"/>
      <c r="W10" s="1"/>
      <c r="X10" s="1"/>
      <c r="AA10" s="46"/>
      <c r="AB10" s="1"/>
      <c r="AC10" s="10"/>
      <c r="AD10" s="10"/>
      <c r="AE10" s="10"/>
      <c r="AF10" s="10"/>
      <c r="AG10" s="1"/>
      <c r="AH10" s="1"/>
      <c r="AI10" s="1"/>
      <c r="AJ10" s="1"/>
      <c r="AK10" s="1"/>
      <c r="AL10" s="1"/>
      <c r="AM10" s="1"/>
      <c r="AN10" s="1"/>
      <c r="AP10" s="47" t="s">
        <v>330</v>
      </c>
      <c r="AQ10" s="10" t="s">
        <v>377</v>
      </c>
      <c r="AR10" s="10">
        <v>4</v>
      </c>
      <c r="AS10" s="10">
        <v>1</v>
      </c>
      <c r="AT10" s="10">
        <v>5</v>
      </c>
      <c r="AU10" s="10">
        <v>1</v>
      </c>
      <c r="AV10" s="10">
        <v>0</v>
      </c>
      <c r="AW10" s="10"/>
      <c r="AX10" s="10"/>
      <c r="AY10" s="10"/>
      <c r="AZ10" s="10"/>
      <c r="BA10" s="10">
        <v>2</v>
      </c>
      <c r="BB10" s="10"/>
      <c r="BC10" s="10"/>
      <c r="BD10" s="10"/>
      <c r="BE10" s="10"/>
    </row>
    <row r="11" spans="1:70" ht="30">
      <c r="A11" s="10" t="s">
        <v>1</v>
      </c>
      <c r="B11" s="46" t="s">
        <v>2</v>
      </c>
      <c r="C11" t="s">
        <v>29</v>
      </c>
      <c r="D11" t="s">
        <v>6</v>
      </c>
      <c r="E11" t="s">
        <v>28</v>
      </c>
      <c r="F11" t="s">
        <v>0</v>
      </c>
      <c r="G11" t="s">
        <v>30</v>
      </c>
      <c r="H11" t="s">
        <v>32</v>
      </c>
      <c r="I11" t="s">
        <v>31</v>
      </c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/>
      <c r="AP11" s="47" t="s">
        <v>307</v>
      </c>
      <c r="AQ11" s="10" t="s">
        <v>377</v>
      </c>
      <c r="AR11" s="10">
        <v>1</v>
      </c>
      <c r="AS11" s="10">
        <v>3</v>
      </c>
      <c r="AT11" s="10">
        <v>4</v>
      </c>
      <c r="AU11" s="10">
        <v>0.5</v>
      </c>
      <c r="AV11" s="10">
        <v>0</v>
      </c>
      <c r="AW11" s="10"/>
      <c r="AX11" s="10"/>
      <c r="AY11" s="10"/>
      <c r="AZ11" s="10"/>
      <c r="BA11" s="10"/>
      <c r="BB11" s="10"/>
      <c r="BC11" s="10"/>
      <c r="BD11" s="10"/>
      <c r="BE11" s="10"/>
    </row>
    <row r="12" spans="1:70" ht="45">
      <c r="A12" s="1" t="s">
        <v>90</v>
      </c>
      <c r="B12" s="46" t="s">
        <v>284</v>
      </c>
      <c r="C12" t="e">
        <f t="shared" ref="C12:C17" si="3">VLOOKUP(B12,$AA$4:$AN$36,3,FALSE)</f>
        <v>#N/A</v>
      </c>
      <c r="D12" t="e">
        <f t="shared" ref="D12:D17" si="4">VLOOKUP(B12,$AA$4:$AN$36,4,FALSE)</f>
        <v>#N/A</v>
      </c>
      <c r="E12" t="e">
        <f t="shared" ref="E12:E17" si="5">VLOOKUP(B12,$AA$4:$AN$36,5,FALSE)</f>
        <v>#N/A</v>
      </c>
      <c r="F12" t="e">
        <f t="shared" ref="F12:F17" si="6">VLOOKUP(B12,$AA$4:$AN$36,6,FALSE)</f>
        <v>#N/A</v>
      </c>
      <c r="G12" t="e">
        <f t="shared" ref="G12:G17" si="7">VLOOKUP(B12,$AA$4:$AN$36,7,FALSE)</f>
        <v>#N/A</v>
      </c>
      <c r="H12" t="e">
        <f t="shared" ref="H12:H17" si="8">VLOOKUP(B12,$AA$4:$AN$36,8,FALSE)</f>
        <v>#N/A</v>
      </c>
      <c r="I12" t="e">
        <f t="shared" ref="I12:I17" si="9">VLOOKUP(B12,$AA$4:$AN$36,10,FALSE)</f>
        <v>#N/A</v>
      </c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P12" s="47" t="s">
        <v>340</v>
      </c>
      <c r="AQ12" s="10" t="s">
        <v>377</v>
      </c>
      <c r="AR12" s="10">
        <v>0</v>
      </c>
      <c r="AS12" s="10">
        <v>4</v>
      </c>
      <c r="AT12" s="10">
        <v>4</v>
      </c>
      <c r="AU12" s="10">
        <v>0</v>
      </c>
      <c r="AV12" s="10">
        <v>0</v>
      </c>
      <c r="AW12" s="10"/>
      <c r="AX12" s="10"/>
      <c r="AY12" s="10"/>
      <c r="AZ12" s="10"/>
      <c r="BA12" s="10"/>
      <c r="BB12" s="10"/>
      <c r="BC12" s="10"/>
      <c r="BD12" s="10"/>
      <c r="BE12" s="10"/>
    </row>
    <row r="13" spans="1:70" ht="30">
      <c r="A13" s="1" t="s">
        <v>90</v>
      </c>
      <c r="B13" s="46" t="s">
        <v>285</v>
      </c>
      <c r="C13" t="e">
        <f t="shared" si="3"/>
        <v>#N/A</v>
      </c>
      <c r="D13" t="e">
        <f t="shared" si="4"/>
        <v>#N/A</v>
      </c>
      <c r="E13" t="e">
        <f t="shared" si="5"/>
        <v>#N/A</v>
      </c>
      <c r="F13" t="e">
        <f t="shared" si="6"/>
        <v>#N/A</v>
      </c>
      <c r="G13" t="e">
        <f t="shared" si="7"/>
        <v>#N/A</v>
      </c>
      <c r="H13" t="e">
        <f t="shared" si="8"/>
        <v>#N/A</v>
      </c>
      <c r="I13" t="e">
        <f t="shared" si="9"/>
        <v>#N/A</v>
      </c>
      <c r="O13" s="46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P13" s="47" t="s">
        <v>313</v>
      </c>
      <c r="AQ13" s="10" t="s">
        <v>377</v>
      </c>
      <c r="AR13" s="10">
        <v>2</v>
      </c>
      <c r="AS13" s="10">
        <v>1</v>
      </c>
      <c r="AT13" s="10">
        <v>3</v>
      </c>
      <c r="AU13" s="10">
        <v>0</v>
      </c>
      <c r="AV13" s="10">
        <v>0</v>
      </c>
      <c r="AW13" s="10"/>
      <c r="AX13" s="10"/>
      <c r="AY13" s="10"/>
      <c r="AZ13" s="10"/>
      <c r="BA13" s="10"/>
      <c r="BB13" s="10"/>
      <c r="BC13" s="10"/>
      <c r="BD13" s="10"/>
      <c r="BE13" s="10"/>
    </row>
    <row r="14" spans="1:70" ht="30">
      <c r="A14" s="1" t="s">
        <v>90</v>
      </c>
      <c r="B14" s="46" t="s">
        <v>286</v>
      </c>
      <c r="C14">
        <f t="shared" si="3"/>
        <v>17</v>
      </c>
      <c r="D14">
        <f t="shared" si="4"/>
        <v>107</v>
      </c>
      <c r="E14">
        <f t="shared" si="5"/>
        <v>6.3</v>
      </c>
      <c r="F14">
        <f t="shared" si="6"/>
        <v>3</v>
      </c>
      <c r="G14">
        <f t="shared" si="7"/>
        <v>3</v>
      </c>
      <c r="H14">
        <f t="shared" si="8"/>
        <v>39</v>
      </c>
      <c r="I14">
        <f t="shared" si="9"/>
        <v>0</v>
      </c>
      <c r="O14" s="46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P14" s="47" t="s">
        <v>334</v>
      </c>
      <c r="AQ14" s="10" t="s">
        <v>377</v>
      </c>
      <c r="AR14" s="10">
        <v>2</v>
      </c>
      <c r="AS14" s="10">
        <v>1</v>
      </c>
      <c r="AT14" s="10">
        <v>3</v>
      </c>
      <c r="AU14" s="10">
        <v>2</v>
      </c>
      <c r="AV14" s="10">
        <v>1</v>
      </c>
      <c r="AW14" s="10"/>
      <c r="AX14" s="10"/>
      <c r="AY14" s="10"/>
      <c r="AZ14" s="10"/>
      <c r="BA14" s="10"/>
      <c r="BB14" s="10"/>
      <c r="BC14" s="10"/>
      <c r="BD14" s="10"/>
      <c r="BE14" s="10"/>
    </row>
    <row r="15" spans="1:70" ht="30">
      <c r="A15" s="1" t="s">
        <v>90</v>
      </c>
      <c r="B15" s="46" t="s">
        <v>287</v>
      </c>
      <c r="C15">
        <f t="shared" si="3"/>
        <v>18</v>
      </c>
      <c r="D15">
        <f t="shared" si="4"/>
        <v>57</v>
      </c>
      <c r="E15">
        <f t="shared" si="5"/>
        <v>3.2</v>
      </c>
      <c r="F15">
        <f t="shared" si="6"/>
        <v>0</v>
      </c>
      <c r="G15">
        <f t="shared" si="7"/>
        <v>4</v>
      </c>
      <c r="H15">
        <f t="shared" si="8"/>
        <v>26</v>
      </c>
      <c r="I15">
        <f t="shared" si="9"/>
        <v>0</v>
      </c>
      <c r="O15" s="46"/>
      <c r="P15" s="1"/>
      <c r="Q15" s="1"/>
      <c r="R15" s="1"/>
      <c r="S15" s="1"/>
      <c r="T15" s="1"/>
      <c r="U15" s="10"/>
      <c r="V15" s="10"/>
      <c r="W15" s="10"/>
      <c r="X15" s="10"/>
      <c r="Y15" s="1"/>
      <c r="Z15" s="1"/>
      <c r="AA15" s="1"/>
      <c r="AB15" s="1"/>
      <c r="AP15" s="47" t="s">
        <v>342</v>
      </c>
      <c r="AQ15" s="10" t="s">
        <v>377</v>
      </c>
      <c r="AR15" s="10">
        <v>2</v>
      </c>
      <c r="AS15" s="10">
        <v>1</v>
      </c>
      <c r="AT15" s="10">
        <v>3</v>
      </c>
      <c r="AU15" s="10">
        <v>0</v>
      </c>
      <c r="AV15" s="10">
        <v>0</v>
      </c>
      <c r="AW15" s="10"/>
      <c r="AX15" s="10"/>
      <c r="AY15" s="10"/>
      <c r="AZ15" s="10"/>
      <c r="BA15" s="10"/>
      <c r="BB15" s="10"/>
      <c r="BC15" s="10"/>
      <c r="BD15" s="10"/>
      <c r="BE15" s="10"/>
    </row>
    <row r="16" spans="1:70" ht="30">
      <c r="A16" s="1" t="s">
        <v>90</v>
      </c>
      <c r="B16" s="46" t="s">
        <v>288</v>
      </c>
      <c r="C16" t="e">
        <f t="shared" si="3"/>
        <v>#N/A</v>
      </c>
      <c r="D16" t="e">
        <f t="shared" si="4"/>
        <v>#N/A</v>
      </c>
      <c r="E16" t="e">
        <f t="shared" si="5"/>
        <v>#N/A</v>
      </c>
      <c r="F16" t="e">
        <f t="shared" si="6"/>
        <v>#N/A</v>
      </c>
      <c r="G16" t="e">
        <f t="shared" si="7"/>
        <v>#N/A</v>
      </c>
      <c r="H16" t="e">
        <f t="shared" si="8"/>
        <v>#N/A</v>
      </c>
      <c r="I16" t="e">
        <f t="shared" si="9"/>
        <v>#N/A</v>
      </c>
      <c r="O16" s="46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P16" s="47" t="s">
        <v>291</v>
      </c>
      <c r="AQ16" s="10" t="s">
        <v>377</v>
      </c>
      <c r="AR16" s="10">
        <v>1</v>
      </c>
      <c r="AS16" s="10">
        <v>1</v>
      </c>
      <c r="AT16" s="10">
        <v>2</v>
      </c>
      <c r="AU16" s="10">
        <v>0</v>
      </c>
      <c r="AV16" s="10">
        <v>0</v>
      </c>
      <c r="AW16" s="10"/>
      <c r="AX16" s="10"/>
      <c r="AY16" s="10"/>
      <c r="AZ16" s="10"/>
      <c r="BA16" s="10"/>
      <c r="BB16" s="10"/>
      <c r="BC16" s="10"/>
      <c r="BD16" s="10"/>
      <c r="BE16" s="10"/>
    </row>
    <row r="17" spans="1:57" ht="30">
      <c r="A17" s="1" t="s">
        <v>90</v>
      </c>
      <c r="B17" s="46" t="s">
        <v>289</v>
      </c>
      <c r="C17" t="e">
        <f t="shared" si="3"/>
        <v>#N/A</v>
      </c>
      <c r="D17" t="e">
        <f t="shared" si="4"/>
        <v>#N/A</v>
      </c>
      <c r="E17" t="e">
        <f t="shared" si="5"/>
        <v>#N/A</v>
      </c>
      <c r="F17" t="e">
        <f t="shared" si="6"/>
        <v>#N/A</v>
      </c>
      <c r="G17" t="e">
        <f t="shared" si="7"/>
        <v>#N/A</v>
      </c>
      <c r="H17" t="e">
        <f t="shared" si="8"/>
        <v>#N/A</v>
      </c>
      <c r="I17" t="e">
        <f t="shared" si="9"/>
        <v>#N/A</v>
      </c>
      <c r="O17" s="46"/>
      <c r="P17" s="1"/>
      <c r="Q17" s="1"/>
      <c r="R17" s="1"/>
      <c r="S17" s="1"/>
      <c r="T17" s="1"/>
      <c r="U17" s="10"/>
      <c r="V17" s="10"/>
      <c r="W17" s="10"/>
      <c r="X17" s="10"/>
      <c r="Y17" s="1"/>
      <c r="Z17" s="1"/>
      <c r="AA17" s="1"/>
      <c r="AB17" s="1"/>
      <c r="AP17" s="47" t="s">
        <v>314</v>
      </c>
      <c r="AQ17" s="10" t="s">
        <v>377</v>
      </c>
      <c r="AR17" s="10">
        <v>2</v>
      </c>
      <c r="AS17" s="10">
        <v>0</v>
      </c>
      <c r="AT17" s="10">
        <v>2</v>
      </c>
      <c r="AU17" s="10">
        <v>0</v>
      </c>
      <c r="AV17" s="10">
        <v>0</v>
      </c>
      <c r="AW17" s="10"/>
      <c r="AX17" s="10"/>
      <c r="AY17" s="10"/>
      <c r="AZ17" s="10"/>
      <c r="BA17" s="10"/>
      <c r="BB17" s="10"/>
      <c r="BC17" s="10"/>
      <c r="BD17" s="10"/>
      <c r="BE17" s="10"/>
    </row>
    <row r="18" spans="1:57" ht="30">
      <c r="A18" s="1"/>
      <c r="B18" s="46"/>
      <c r="O18" s="46"/>
      <c r="P18" s="1"/>
      <c r="Q18" s="10"/>
      <c r="R18" s="10"/>
      <c r="S18" s="10"/>
      <c r="T18" s="10"/>
      <c r="U18" s="1"/>
      <c r="V18" s="1"/>
      <c r="W18" s="1"/>
      <c r="X18" s="1"/>
      <c r="Y18" s="1"/>
      <c r="Z18" s="1"/>
      <c r="AA18" s="1"/>
      <c r="AB18" s="1"/>
      <c r="AP18" s="47" t="s">
        <v>333</v>
      </c>
      <c r="AQ18" s="10" t="s">
        <v>377</v>
      </c>
      <c r="AR18" s="10">
        <v>2</v>
      </c>
      <c r="AS18" s="10">
        <v>0</v>
      </c>
      <c r="AT18" s="10">
        <v>2</v>
      </c>
      <c r="AU18" s="10">
        <v>0</v>
      </c>
      <c r="AV18" s="10">
        <v>0</v>
      </c>
      <c r="AW18" s="10"/>
      <c r="AX18" s="10"/>
      <c r="AY18" s="10"/>
      <c r="AZ18" s="10"/>
      <c r="BA18" s="10"/>
      <c r="BB18" s="10"/>
      <c r="BC18" s="10"/>
      <c r="BD18" s="10"/>
      <c r="BE18" s="10"/>
    </row>
    <row r="19" spans="1:57" ht="30">
      <c r="A19" s="1"/>
      <c r="B19" s="46"/>
      <c r="O19" s="46"/>
      <c r="P19" s="1"/>
      <c r="Q19" s="10"/>
      <c r="R19" s="10"/>
      <c r="S19" s="10"/>
      <c r="T19" s="10"/>
      <c r="U19" s="1"/>
      <c r="V19" s="1"/>
      <c r="W19" s="1"/>
      <c r="X19" s="1"/>
      <c r="Y19" s="1"/>
      <c r="Z19" s="1"/>
      <c r="AA19" s="1"/>
      <c r="AB19" s="1"/>
      <c r="AP19" s="47" t="s">
        <v>347</v>
      </c>
      <c r="AQ19" s="10" t="s">
        <v>377</v>
      </c>
      <c r="AR19" s="10">
        <v>0</v>
      </c>
      <c r="AS19" s="10">
        <v>2</v>
      </c>
      <c r="AT19" s="10">
        <v>2</v>
      </c>
      <c r="AU19" s="10">
        <v>0.5</v>
      </c>
      <c r="AV19" s="10">
        <v>0</v>
      </c>
      <c r="AW19" s="10"/>
      <c r="AX19" s="10"/>
      <c r="AY19" s="10"/>
      <c r="AZ19" s="10"/>
      <c r="BA19" s="10"/>
      <c r="BB19" s="10"/>
      <c r="BC19" s="10"/>
      <c r="BD19" s="10"/>
      <c r="BE19" s="10"/>
    </row>
    <row r="20" spans="1:57" ht="30">
      <c r="A20" s="1"/>
      <c r="B20" s="46"/>
      <c r="O20" s="46"/>
      <c r="P20" s="1"/>
      <c r="Q20" s="10"/>
      <c r="R20" s="10"/>
      <c r="S20" s="10"/>
      <c r="T20" s="10"/>
      <c r="U20" s="1"/>
      <c r="V20" s="1"/>
      <c r="W20" s="1"/>
      <c r="X20" s="1"/>
      <c r="Y20" s="1"/>
      <c r="Z20" s="1"/>
      <c r="AA20" s="1"/>
      <c r="AB20" s="1"/>
      <c r="AP20" s="47" t="s">
        <v>303</v>
      </c>
      <c r="AQ20" s="10" t="s">
        <v>377</v>
      </c>
      <c r="AR20" s="10">
        <v>0</v>
      </c>
      <c r="AS20" s="10">
        <v>1</v>
      </c>
      <c r="AT20" s="10">
        <v>1</v>
      </c>
      <c r="AU20" s="10">
        <v>0</v>
      </c>
      <c r="AV20" s="10">
        <v>0</v>
      </c>
      <c r="AW20" s="10"/>
      <c r="AX20" s="10"/>
      <c r="AY20" s="10"/>
      <c r="AZ20" s="10"/>
      <c r="BA20" s="10"/>
      <c r="BB20" s="10"/>
      <c r="BC20" s="10"/>
      <c r="BD20" s="10"/>
      <c r="BE20" s="10"/>
    </row>
    <row r="21" spans="1:57" ht="30">
      <c r="A21" s="1"/>
      <c r="B21" s="46"/>
      <c r="O21" s="46"/>
      <c r="P21" s="1"/>
      <c r="Q21" s="10"/>
      <c r="R21" s="10"/>
      <c r="S21" s="10"/>
      <c r="T21" s="10"/>
      <c r="U21" s="1"/>
      <c r="V21" s="1"/>
      <c r="W21" s="1"/>
      <c r="X21" s="1"/>
      <c r="Y21" s="1"/>
      <c r="Z21" s="1"/>
      <c r="AA21" s="1"/>
      <c r="AB21" s="1"/>
      <c r="AP21" s="47" t="s">
        <v>309</v>
      </c>
      <c r="AQ21" s="10" t="s">
        <v>377</v>
      </c>
      <c r="AR21" s="10">
        <v>0</v>
      </c>
      <c r="AS21" s="10">
        <v>1</v>
      </c>
      <c r="AT21" s="10">
        <v>1</v>
      </c>
      <c r="AU21" s="10">
        <v>0.5</v>
      </c>
      <c r="AV21" s="10">
        <v>0</v>
      </c>
      <c r="AW21" s="10"/>
      <c r="AX21" s="10"/>
      <c r="AY21" s="10"/>
      <c r="AZ21" s="10"/>
      <c r="BA21" s="10"/>
      <c r="BB21" s="10"/>
      <c r="BC21" s="10"/>
      <c r="BD21" s="10"/>
      <c r="BE21" s="10"/>
    </row>
    <row r="22" spans="1:57" ht="52.5">
      <c r="A22" s="16" t="s">
        <v>27</v>
      </c>
      <c r="B22" s="46"/>
      <c r="AP22" s="47" t="s">
        <v>292</v>
      </c>
      <c r="AQ22" s="10" t="s">
        <v>377</v>
      </c>
      <c r="AR22" s="10">
        <v>0</v>
      </c>
      <c r="AS22" s="10">
        <v>1</v>
      </c>
      <c r="AT22" s="10">
        <v>1</v>
      </c>
      <c r="AU22" s="10">
        <v>0</v>
      </c>
      <c r="AV22" s="10">
        <v>0</v>
      </c>
      <c r="AW22" s="10"/>
      <c r="AX22" s="10"/>
      <c r="AY22" s="10"/>
      <c r="AZ22" s="10"/>
      <c r="BA22" s="10"/>
      <c r="BB22" s="10"/>
      <c r="BC22" s="10"/>
      <c r="BD22" s="10"/>
      <c r="BE22" s="10"/>
    </row>
    <row r="23" spans="1:57" ht="30">
      <c r="A23" s="1" t="s">
        <v>1</v>
      </c>
      <c r="B23" s="46" t="s">
        <v>2</v>
      </c>
      <c r="C23" t="s">
        <v>30</v>
      </c>
      <c r="D23" t="s">
        <v>6</v>
      </c>
      <c r="E23" t="s">
        <v>28</v>
      </c>
      <c r="F23" t="s">
        <v>0</v>
      </c>
      <c r="AP23" s="47" t="s">
        <v>293</v>
      </c>
      <c r="AQ23" s="10" t="s">
        <v>377</v>
      </c>
      <c r="AR23" s="10">
        <v>1</v>
      </c>
      <c r="AS23" s="10">
        <v>0</v>
      </c>
      <c r="AT23" s="10">
        <v>1</v>
      </c>
      <c r="AU23" s="10">
        <v>0</v>
      </c>
      <c r="AV23" s="10">
        <v>0</v>
      </c>
      <c r="AW23" s="10"/>
      <c r="AX23" s="10"/>
      <c r="AY23" s="10"/>
      <c r="AZ23" s="10"/>
      <c r="BA23" s="10"/>
      <c r="BB23" s="10"/>
      <c r="BC23" s="10"/>
      <c r="BD23" s="10"/>
      <c r="BE23" s="10"/>
    </row>
    <row r="24" spans="1:57" ht="30">
      <c r="A24" s="1" t="s">
        <v>84</v>
      </c>
      <c r="B24" s="46" t="s">
        <v>290</v>
      </c>
      <c r="C24" t="e">
        <f t="shared" ref="C24:C40" si="10">VLOOKUP(B24,$AA$4:$AN$36,7,FALSE)</f>
        <v>#N/A</v>
      </c>
      <c r="D24" t="e">
        <f t="shared" ref="D24:D40" si="11">VLOOKUP(B24,$AA$4:$AN$36,8,FALSE)</f>
        <v>#N/A</v>
      </c>
      <c r="E24" t="e">
        <f t="shared" ref="E24:E40" si="12">VLOOKUP(B24,$AA$4:$AN$36,9,FALSE)</f>
        <v>#N/A</v>
      </c>
      <c r="F24" t="e">
        <f t="shared" ref="F24:F40" si="13">VLOOKUP(B24,$AA$4:$AN$36,10,FALSE)</f>
        <v>#N/A</v>
      </c>
      <c r="AP24" s="47" t="s">
        <v>286</v>
      </c>
      <c r="AQ24" s="10" t="s">
        <v>377</v>
      </c>
      <c r="AR24" s="10">
        <v>1</v>
      </c>
      <c r="AS24" s="10">
        <v>0</v>
      </c>
      <c r="AT24" s="10">
        <v>1</v>
      </c>
      <c r="AU24" s="10">
        <v>0</v>
      </c>
      <c r="AV24" s="10">
        <v>0</v>
      </c>
      <c r="AW24" s="10"/>
      <c r="AX24" s="10"/>
      <c r="AY24" s="10"/>
      <c r="AZ24" s="10"/>
      <c r="BA24" s="10"/>
      <c r="BB24" s="10"/>
      <c r="BC24" s="10"/>
      <c r="BD24" s="10"/>
      <c r="BE24" s="10"/>
    </row>
    <row r="25" spans="1:57" ht="30">
      <c r="A25" s="1" t="s">
        <v>84</v>
      </c>
      <c r="B25" s="46" t="s">
        <v>291</v>
      </c>
      <c r="C25" t="e">
        <f t="shared" si="10"/>
        <v>#N/A</v>
      </c>
      <c r="D25" t="e">
        <f t="shared" si="11"/>
        <v>#N/A</v>
      </c>
      <c r="E25" t="e">
        <f t="shared" si="12"/>
        <v>#N/A</v>
      </c>
      <c r="F25" t="e">
        <f t="shared" si="13"/>
        <v>#N/A</v>
      </c>
      <c r="AP25" s="47" t="s">
        <v>395</v>
      </c>
      <c r="AQ25" s="10" t="s">
        <v>377</v>
      </c>
      <c r="AR25" s="10">
        <v>1</v>
      </c>
      <c r="AS25" s="10">
        <v>0</v>
      </c>
      <c r="AT25" s="10">
        <v>1</v>
      </c>
      <c r="AU25" s="10">
        <v>0</v>
      </c>
      <c r="AV25" s="10">
        <v>0</v>
      </c>
      <c r="AW25" s="10"/>
      <c r="AX25" s="10"/>
      <c r="AY25" s="10"/>
      <c r="AZ25" s="10"/>
      <c r="BA25" s="10"/>
      <c r="BB25" s="10"/>
      <c r="BC25" s="10"/>
      <c r="BD25" s="10"/>
      <c r="BE25" s="10"/>
    </row>
    <row r="26" spans="1:57" ht="30">
      <c r="A26" s="1" t="s">
        <v>84</v>
      </c>
      <c r="B26" s="46" t="s">
        <v>292</v>
      </c>
      <c r="C26">
        <f t="shared" si="10"/>
        <v>1</v>
      </c>
      <c r="D26">
        <f t="shared" si="11"/>
        <v>23</v>
      </c>
      <c r="E26">
        <f t="shared" si="12"/>
        <v>23</v>
      </c>
      <c r="F26">
        <f t="shared" si="13"/>
        <v>0</v>
      </c>
      <c r="AP26" s="47" t="s">
        <v>283</v>
      </c>
      <c r="AQ26" s="10" t="s">
        <v>377</v>
      </c>
      <c r="AR26" s="10">
        <v>1</v>
      </c>
      <c r="AS26" s="10">
        <v>0</v>
      </c>
      <c r="AT26" s="10">
        <v>1</v>
      </c>
      <c r="AU26" s="10">
        <v>0</v>
      </c>
      <c r="AV26" s="10">
        <v>0</v>
      </c>
      <c r="AW26" s="10"/>
      <c r="AX26" s="10"/>
      <c r="AY26" s="10"/>
      <c r="AZ26" s="10"/>
      <c r="BA26" s="10"/>
      <c r="BB26" s="10"/>
      <c r="BC26" s="10"/>
      <c r="BD26" s="10"/>
      <c r="BE26" s="10"/>
    </row>
    <row r="27" spans="1:57" ht="25.5">
      <c r="A27" s="1" t="s">
        <v>84</v>
      </c>
      <c r="B27" s="46" t="s">
        <v>293</v>
      </c>
      <c r="C27" t="e">
        <f t="shared" si="10"/>
        <v>#N/A</v>
      </c>
      <c r="D27" t="e">
        <f t="shared" si="11"/>
        <v>#N/A</v>
      </c>
      <c r="E27" t="e">
        <f t="shared" si="12"/>
        <v>#N/A</v>
      </c>
      <c r="F27" t="e">
        <f t="shared" si="13"/>
        <v>#N/A</v>
      </c>
    </row>
    <row r="28" spans="1:57">
      <c r="A28" s="1" t="s">
        <v>84</v>
      </c>
      <c r="B28" s="46" t="s">
        <v>294</v>
      </c>
      <c r="C28" t="e">
        <f t="shared" si="10"/>
        <v>#N/A</v>
      </c>
      <c r="D28" t="e">
        <f t="shared" si="11"/>
        <v>#N/A</v>
      </c>
      <c r="E28" t="e">
        <f t="shared" si="12"/>
        <v>#N/A</v>
      </c>
      <c r="F28" t="e">
        <f t="shared" si="13"/>
        <v>#N/A</v>
      </c>
    </row>
    <row r="29" spans="1:57" ht="25.5">
      <c r="A29" s="1" t="s">
        <v>84</v>
      </c>
      <c r="B29" s="46" t="s">
        <v>295</v>
      </c>
      <c r="C29" t="e">
        <f t="shared" si="10"/>
        <v>#N/A</v>
      </c>
      <c r="D29" t="e">
        <f t="shared" si="11"/>
        <v>#N/A</v>
      </c>
      <c r="E29" t="e">
        <f t="shared" si="12"/>
        <v>#N/A</v>
      </c>
      <c r="F29" t="e">
        <f t="shared" si="13"/>
        <v>#N/A</v>
      </c>
    </row>
    <row r="30" spans="1:57">
      <c r="A30" s="1" t="s">
        <v>84</v>
      </c>
      <c r="B30" s="46" t="s">
        <v>296</v>
      </c>
      <c r="C30" t="e">
        <f t="shared" si="10"/>
        <v>#N/A</v>
      </c>
      <c r="D30" t="e">
        <f t="shared" si="11"/>
        <v>#N/A</v>
      </c>
      <c r="E30" t="e">
        <f t="shared" si="12"/>
        <v>#N/A</v>
      </c>
      <c r="F30" t="e">
        <f t="shared" si="13"/>
        <v>#N/A</v>
      </c>
    </row>
    <row r="31" spans="1:57" ht="25.5">
      <c r="A31" s="1" t="s">
        <v>84</v>
      </c>
      <c r="B31" s="46" t="s">
        <v>297</v>
      </c>
      <c r="C31" t="e">
        <f t="shared" si="10"/>
        <v>#N/A</v>
      </c>
      <c r="D31" t="e">
        <f t="shared" si="11"/>
        <v>#N/A</v>
      </c>
      <c r="E31" t="e">
        <f t="shared" si="12"/>
        <v>#N/A</v>
      </c>
      <c r="F31" t="e">
        <f t="shared" si="13"/>
        <v>#N/A</v>
      </c>
    </row>
    <row r="32" spans="1:57" ht="25.5">
      <c r="A32" s="1" t="s">
        <v>84</v>
      </c>
      <c r="B32" s="46" t="s">
        <v>298</v>
      </c>
      <c r="C32" t="e">
        <f t="shared" si="10"/>
        <v>#N/A</v>
      </c>
      <c r="D32" t="e">
        <f t="shared" si="11"/>
        <v>#N/A</v>
      </c>
      <c r="E32" t="e">
        <f t="shared" si="12"/>
        <v>#N/A</v>
      </c>
      <c r="F32" t="e">
        <f t="shared" si="13"/>
        <v>#N/A</v>
      </c>
    </row>
    <row r="33" spans="1:6" ht="25.5">
      <c r="A33" s="1" t="s">
        <v>84</v>
      </c>
      <c r="B33" s="46" t="s">
        <v>299</v>
      </c>
      <c r="C33" t="e">
        <f t="shared" si="10"/>
        <v>#N/A</v>
      </c>
      <c r="D33" t="e">
        <f t="shared" si="11"/>
        <v>#N/A</v>
      </c>
      <c r="E33" t="e">
        <f t="shared" si="12"/>
        <v>#N/A</v>
      </c>
      <c r="F33" t="e">
        <f t="shared" si="13"/>
        <v>#N/A</v>
      </c>
    </row>
    <row r="34" spans="1:6" ht="25.5">
      <c r="A34" s="1" t="s">
        <v>84</v>
      </c>
      <c r="B34" s="46" t="s">
        <v>300</v>
      </c>
      <c r="C34">
        <f t="shared" si="10"/>
        <v>3</v>
      </c>
      <c r="D34">
        <f t="shared" si="11"/>
        <v>37</v>
      </c>
      <c r="E34">
        <f t="shared" si="12"/>
        <v>12.3</v>
      </c>
      <c r="F34">
        <f t="shared" si="13"/>
        <v>0</v>
      </c>
    </row>
    <row r="35" spans="1:6" ht="25.5">
      <c r="A35" s="1" t="s">
        <v>84</v>
      </c>
      <c r="B35" s="46" t="s">
        <v>301</v>
      </c>
      <c r="C35" t="e">
        <f t="shared" si="10"/>
        <v>#N/A</v>
      </c>
      <c r="D35" t="e">
        <f t="shared" si="11"/>
        <v>#N/A</v>
      </c>
      <c r="E35" t="e">
        <f t="shared" si="12"/>
        <v>#N/A</v>
      </c>
      <c r="F35" t="e">
        <f t="shared" si="13"/>
        <v>#N/A</v>
      </c>
    </row>
    <row r="36" spans="1:6" ht="25.5">
      <c r="A36" s="1" t="s">
        <v>84</v>
      </c>
      <c r="B36" s="46" t="s">
        <v>302</v>
      </c>
      <c r="C36" t="e">
        <f t="shared" si="10"/>
        <v>#N/A</v>
      </c>
      <c r="D36" t="e">
        <f t="shared" si="11"/>
        <v>#N/A</v>
      </c>
      <c r="E36" t="e">
        <f t="shared" si="12"/>
        <v>#N/A</v>
      </c>
      <c r="F36" t="e">
        <f t="shared" si="13"/>
        <v>#N/A</v>
      </c>
    </row>
    <row r="37" spans="1:6" ht="25.5">
      <c r="A37" s="1" t="s">
        <v>77</v>
      </c>
      <c r="B37" s="46" t="s">
        <v>354</v>
      </c>
      <c r="C37">
        <f t="shared" si="10"/>
        <v>3</v>
      </c>
      <c r="D37">
        <f t="shared" si="11"/>
        <v>24</v>
      </c>
      <c r="E37">
        <f t="shared" si="12"/>
        <v>8</v>
      </c>
      <c r="F37">
        <f t="shared" si="13"/>
        <v>0</v>
      </c>
    </row>
    <row r="38" spans="1:6" ht="25.5">
      <c r="A38" s="1" t="s">
        <v>77</v>
      </c>
      <c r="B38" s="46" t="s">
        <v>356</v>
      </c>
      <c r="C38" t="e">
        <f t="shared" si="10"/>
        <v>#N/A</v>
      </c>
      <c r="D38" t="e">
        <f t="shared" si="11"/>
        <v>#N/A</v>
      </c>
      <c r="E38" t="e">
        <f t="shared" si="12"/>
        <v>#N/A</v>
      </c>
      <c r="F38" t="e">
        <f t="shared" si="13"/>
        <v>#N/A</v>
      </c>
    </row>
    <row r="39" spans="1:6" ht="25.5">
      <c r="A39" s="1" t="s">
        <v>77</v>
      </c>
      <c r="B39" s="46" t="s">
        <v>357</v>
      </c>
      <c r="C39" t="e">
        <f t="shared" si="10"/>
        <v>#N/A</v>
      </c>
      <c r="D39" t="e">
        <f t="shared" si="11"/>
        <v>#N/A</v>
      </c>
      <c r="E39" t="e">
        <f t="shared" si="12"/>
        <v>#N/A</v>
      </c>
      <c r="F39" t="e">
        <f t="shared" si="13"/>
        <v>#N/A</v>
      </c>
    </row>
    <row r="40" spans="1:6" ht="25.5">
      <c r="A40" s="1" t="s">
        <v>77</v>
      </c>
      <c r="B40" s="46" t="s">
        <v>358</v>
      </c>
      <c r="C40" t="e">
        <f t="shared" si="10"/>
        <v>#N/A</v>
      </c>
      <c r="D40" t="e">
        <f t="shared" si="11"/>
        <v>#N/A</v>
      </c>
      <c r="E40" t="e">
        <f t="shared" si="12"/>
        <v>#N/A</v>
      </c>
      <c r="F40" t="e">
        <f t="shared" si="13"/>
        <v>#N/A</v>
      </c>
    </row>
    <row r="41" spans="1:6">
      <c r="A41" s="1"/>
      <c r="B41" s="46"/>
    </row>
    <row r="42" spans="1:6">
      <c r="A42" s="1"/>
      <c r="B42" s="46"/>
    </row>
    <row r="43" spans="1:6">
      <c r="A43" s="1"/>
      <c r="B43" s="46"/>
    </row>
    <row r="44" spans="1:6">
      <c r="A44" s="1"/>
      <c r="B44" s="46"/>
    </row>
    <row r="45" spans="1:6">
      <c r="A45" s="1"/>
      <c r="B45" s="46"/>
    </row>
    <row r="46" spans="1:6">
      <c r="A46" s="1"/>
      <c r="B46" s="46"/>
    </row>
    <row r="47" spans="1:6">
      <c r="A47" s="1"/>
      <c r="B47" s="46"/>
    </row>
    <row r="48" spans="1:6">
      <c r="A48" s="1"/>
      <c r="B48" s="46"/>
    </row>
    <row r="49" spans="1:13">
      <c r="A49" s="1"/>
      <c r="B49" s="46"/>
    </row>
    <row r="50" spans="1:13">
      <c r="A50" s="1"/>
      <c r="B50" s="46"/>
    </row>
    <row r="51" spans="1:13" ht="46.5">
      <c r="A51" s="15" t="s">
        <v>47</v>
      </c>
      <c r="B51" s="46"/>
    </row>
    <row r="52" spans="1:13">
      <c r="A52" s="1" t="s">
        <v>1</v>
      </c>
      <c r="B52" s="46" t="s">
        <v>2</v>
      </c>
      <c r="C52" t="s">
        <v>36</v>
      </c>
      <c r="D52" t="s">
        <v>37</v>
      </c>
      <c r="E52" t="s">
        <v>38</v>
      </c>
      <c r="F52" t="s">
        <v>51</v>
      </c>
      <c r="G52" t="s">
        <v>52</v>
      </c>
      <c r="H52" t="s">
        <v>8</v>
      </c>
      <c r="I52" t="s">
        <v>54</v>
      </c>
      <c r="J52" t="s">
        <v>55</v>
      </c>
      <c r="K52" t="s">
        <v>15</v>
      </c>
      <c r="L52" t="s">
        <v>39</v>
      </c>
      <c r="M52" t="s">
        <v>53</v>
      </c>
    </row>
    <row r="53" spans="1:13" ht="25.5">
      <c r="A53" s="1" t="s">
        <v>72</v>
      </c>
      <c r="B53" s="46" t="s">
        <v>303</v>
      </c>
      <c r="C53">
        <f>VLOOKUP(B53,$AP$4:$BE$256,3,FALSE)</f>
        <v>0</v>
      </c>
      <c r="D53">
        <f>VLOOKUP(B53,$AP$4:$BE$256,4,FALSE)</f>
        <v>1</v>
      </c>
      <c r="E53">
        <f>VLOOKUP(B53,$AP$4:$BE$256,5,FALSE)</f>
        <v>1</v>
      </c>
      <c r="F53">
        <f>VLOOKUP(B53,$AP$4:$BE$256,6,FALSE)</f>
        <v>0</v>
      </c>
      <c r="G53">
        <f>VLOOKUP(B53,$AP$4:$BE$256,7,FALSE)</f>
        <v>0</v>
      </c>
      <c r="H53">
        <f>VLOOKUP(B53,$AP$4:$BE$256,8,FALSE)</f>
        <v>0</v>
      </c>
      <c r="I53">
        <f>VLOOKUP(B53,$AP$4:$BE$256,12,FALSE)</f>
        <v>0</v>
      </c>
      <c r="J53">
        <f>VLOOKUP(B53,$AP$4:$BE$256,11,FALSE)</f>
        <v>0</v>
      </c>
      <c r="K53">
        <f>VLOOKUP(B53,$AP$4:$BE$526,13,FALSE)</f>
        <v>0</v>
      </c>
      <c r="L53">
        <f>VLOOKUP(B53,$AP$4:$BE$256,16,FALSE)</f>
        <v>0</v>
      </c>
      <c r="M53">
        <f>VLOOKUP(B53,$AP$4:$BE$256,15,FALSE)</f>
        <v>0</v>
      </c>
    </row>
    <row r="54" spans="1:13" ht="25.5">
      <c r="A54" s="1" t="s">
        <v>80</v>
      </c>
      <c r="B54" s="46" t="s">
        <v>304</v>
      </c>
      <c r="C54" t="e">
        <f t="shared" ref="C54:C99" si="14">VLOOKUP(B54,$AP$4:$BE$256,3,FALSE)</f>
        <v>#N/A</v>
      </c>
      <c r="D54" t="e">
        <f t="shared" ref="D54:D99" si="15">VLOOKUP(B54,$AP$4:$BE$256,4,FALSE)</f>
        <v>#N/A</v>
      </c>
      <c r="E54" t="e">
        <f t="shared" ref="E54:E99" si="16">VLOOKUP(B54,$AP$4:$BE$256,5,FALSE)</f>
        <v>#N/A</v>
      </c>
      <c r="F54" t="e">
        <f t="shared" ref="F54:F99" si="17">VLOOKUP(B54,$AP$4:$BE$256,6,FALSE)</f>
        <v>#N/A</v>
      </c>
      <c r="G54" t="e">
        <f t="shared" ref="G54:G99" si="18">VLOOKUP(B54,$AP$4:$BE$256,7,FALSE)</f>
        <v>#N/A</v>
      </c>
      <c r="H54" t="e">
        <f t="shared" ref="H54:H99" si="19">VLOOKUP(B54,$AP$4:$BE$256,8,FALSE)</f>
        <v>#N/A</v>
      </c>
      <c r="I54" t="e">
        <f t="shared" ref="I54:I99" si="20">VLOOKUP(B54,$AP$4:$BE$256,12,FALSE)</f>
        <v>#N/A</v>
      </c>
      <c r="J54" t="e">
        <f t="shared" ref="J54:J99" si="21">VLOOKUP(B54,$AP$4:$BE$256,11,FALSE)</f>
        <v>#N/A</v>
      </c>
      <c r="K54" t="e">
        <f t="shared" ref="K54:K99" si="22">VLOOKUP(B54,$AP$4:$BE$526,13,FALSE)</f>
        <v>#N/A</v>
      </c>
      <c r="L54" t="e">
        <f t="shared" ref="L54:L99" si="23">VLOOKUP(B54,$AP$4:$BE$256,16,FALSE)</f>
        <v>#N/A</v>
      </c>
      <c r="M54" t="e">
        <f t="shared" ref="M54:M99" si="24">VLOOKUP(B54,$AP$4:$BE$256,15,FALSE)</f>
        <v>#N/A</v>
      </c>
    </row>
    <row r="55" spans="1:13" ht="25.5">
      <c r="A55" s="1" t="s">
        <v>93</v>
      </c>
      <c r="B55" s="46" t="s">
        <v>305</v>
      </c>
      <c r="C55" t="e">
        <f t="shared" si="14"/>
        <v>#N/A</v>
      </c>
      <c r="D55" t="e">
        <f t="shared" si="15"/>
        <v>#N/A</v>
      </c>
      <c r="E55" t="e">
        <f t="shared" si="16"/>
        <v>#N/A</v>
      </c>
      <c r="F55" t="e">
        <f t="shared" si="17"/>
        <v>#N/A</v>
      </c>
      <c r="G55" t="e">
        <f t="shared" si="18"/>
        <v>#N/A</v>
      </c>
      <c r="H55" t="e">
        <f t="shared" si="19"/>
        <v>#N/A</v>
      </c>
      <c r="I55" t="e">
        <f t="shared" si="20"/>
        <v>#N/A</v>
      </c>
      <c r="J55" t="e">
        <f t="shared" si="21"/>
        <v>#N/A</v>
      </c>
      <c r="K55" t="e">
        <f t="shared" si="22"/>
        <v>#N/A</v>
      </c>
      <c r="L55" t="e">
        <f t="shared" si="23"/>
        <v>#N/A</v>
      </c>
      <c r="M55" t="e">
        <f t="shared" si="24"/>
        <v>#N/A</v>
      </c>
    </row>
    <row r="56" spans="1:13">
      <c r="A56" s="1" t="s">
        <v>93</v>
      </c>
      <c r="B56" s="46" t="s">
        <v>355</v>
      </c>
      <c r="C56" t="e">
        <f t="shared" si="14"/>
        <v>#N/A</v>
      </c>
      <c r="D56" t="e">
        <f t="shared" si="15"/>
        <v>#N/A</v>
      </c>
      <c r="E56" t="e">
        <f t="shared" si="16"/>
        <v>#N/A</v>
      </c>
      <c r="F56" t="e">
        <f t="shared" si="17"/>
        <v>#N/A</v>
      </c>
      <c r="G56" t="e">
        <f t="shared" si="18"/>
        <v>#N/A</v>
      </c>
      <c r="H56" t="e">
        <f t="shared" si="19"/>
        <v>#N/A</v>
      </c>
      <c r="I56" t="e">
        <f t="shared" si="20"/>
        <v>#N/A</v>
      </c>
      <c r="J56" t="e">
        <f t="shared" si="21"/>
        <v>#N/A</v>
      </c>
      <c r="K56" t="e">
        <f t="shared" si="22"/>
        <v>#N/A</v>
      </c>
      <c r="L56" t="e">
        <f t="shared" si="23"/>
        <v>#N/A</v>
      </c>
      <c r="M56" t="e">
        <f t="shared" si="24"/>
        <v>#N/A</v>
      </c>
    </row>
    <row r="57" spans="1:13" ht="25.5">
      <c r="A57" s="1" t="s">
        <v>93</v>
      </c>
      <c r="B57" s="46" t="s">
        <v>306</v>
      </c>
      <c r="C57">
        <f t="shared" si="14"/>
        <v>3</v>
      </c>
      <c r="D57">
        <f t="shared" si="15"/>
        <v>2</v>
      </c>
      <c r="E57">
        <f t="shared" si="16"/>
        <v>5</v>
      </c>
      <c r="F57">
        <f t="shared" si="17"/>
        <v>3.5</v>
      </c>
      <c r="G57">
        <f t="shared" si="18"/>
        <v>1</v>
      </c>
      <c r="H57">
        <f t="shared" si="19"/>
        <v>0</v>
      </c>
      <c r="I57">
        <f t="shared" si="20"/>
        <v>0</v>
      </c>
      <c r="J57">
        <f t="shared" si="21"/>
        <v>0</v>
      </c>
      <c r="K57">
        <f t="shared" si="22"/>
        <v>0</v>
      </c>
      <c r="L57">
        <f t="shared" si="23"/>
        <v>1</v>
      </c>
      <c r="M57">
        <f t="shared" si="24"/>
        <v>0</v>
      </c>
    </row>
    <row r="58" spans="1:13" ht="25.5">
      <c r="A58" s="1" t="s">
        <v>93</v>
      </c>
      <c r="B58" s="46" t="s">
        <v>307</v>
      </c>
      <c r="C58">
        <f t="shared" si="14"/>
        <v>1</v>
      </c>
      <c r="D58">
        <f t="shared" si="15"/>
        <v>3</v>
      </c>
      <c r="E58">
        <f t="shared" si="16"/>
        <v>4</v>
      </c>
      <c r="F58">
        <f t="shared" si="17"/>
        <v>0.5</v>
      </c>
      <c r="G58">
        <f t="shared" si="18"/>
        <v>0</v>
      </c>
      <c r="H58">
        <f t="shared" si="19"/>
        <v>0</v>
      </c>
      <c r="I58">
        <f t="shared" si="20"/>
        <v>0</v>
      </c>
      <c r="J58">
        <f t="shared" si="21"/>
        <v>0</v>
      </c>
      <c r="K58">
        <f t="shared" si="22"/>
        <v>0</v>
      </c>
      <c r="L58">
        <f t="shared" si="23"/>
        <v>0</v>
      </c>
      <c r="M58">
        <f t="shared" si="24"/>
        <v>0</v>
      </c>
    </row>
    <row r="59" spans="1:13" ht="25.5">
      <c r="A59" s="1" t="s">
        <v>110</v>
      </c>
      <c r="B59" s="46" t="s">
        <v>308</v>
      </c>
      <c r="C59" t="e">
        <f t="shared" si="14"/>
        <v>#N/A</v>
      </c>
      <c r="D59" t="e">
        <f t="shared" si="15"/>
        <v>#N/A</v>
      </c>
      <c r="E59" t="e">
        <f t="shared" si="16"/>
        <v>#N/A</v>
      </c>
      <c r="F59" t="e">
        <f t="shared" si="17"/>
        <v>#N/A</v>
      </c>
      <c r="G59" t="e">
        <f t="shared" si="18"/>
        <v>#N/A</v>
      </c>
      <c r="H59" t="e">
        <f t="shared" si="19"/>
        <v>#N/A</v>
      </c>
      <c r="I59" t="e">
        <f t="shared" si="20"/>
        <v>#N/A</v>
      </c>
      <c r="J59" t="e">
        <f t="shared" si="21"/>
        <v>#N/A</v>
      </c>
      <c r="K59" t="e">
        <f t="shared" si="22"/>
        <v>#N/A</v>
      </c>
      <c r="L59" t="e">
        <f t="shared" si="23"/>
        <v>#N/A</v>
      </c>
      <c r="M59" t="e">
        <f t="shared" si="24"/>
        <v>#N/A</v>
      </c>
    </row>
    <row r="60" spans="1:13" ht="25.5">
      <c r="A60" s="1" t="s">
        <v>72</v>
      </c>
      <c r="B60" s="46" t="s">
        <v>309</v>
      </c>
      <c r="C60">
        <f t="shared" si="14"/>
        <v>0</v>
      </c>
      <c r="D60">
        <f t="shared" si="15"/>
        <v>1</v>
      </c>
      <c r="E60">
        <f t="shared" si="16"/>
        <v>1</v>
      </c>
      <c r="F60">
        <f t="shared" si="17"/>
        <v>0.5</v>
      </c>
      <c r="G60">
        <f t="shared" si="18"/>
        <v>0</v>
      </c>
      <c r="H60">
        <f t="shared" si="19"/>
        <v>0</v>
      </c>
      <c r="I60">
        <f t="shared" si="20"/>
        <v>0</v>
      </c>
      <c r="J60">
        <f t="shared" si="21"/>
        <v>0</v>
      </c>
      <c r="K60">
        <f t="shared" si="22"/>
        <v>0</v>
      </c>
      <c r="L60">
        <f t="shared" si="23"/>
        <v>0</v>
      </c>
      <c r="M60">
        <f t="shared" si="24"/>
        <v>0</v>
      </c>
    </row>
    <row r="61" spans="1:13" ht="25.5">
      <c r="A61" s="1" t="s">
        <v>110</v>
      </c>
      <c r="B61" s="46" t="s">
        <v>310</v>
      </c>
      <c r="C61" t="e">
        <f t="shared" si="14"/>
        <v>#N/A</v>
      </c>
      <c r="D61" t="e">
        <f t="shared" si="15"/>
        <v>#N/A</v>
      </c>
      <c r="E61" t="e">
        <f t="shared" si="16"/>
        <v>#N/A</v>
      </c>
      <c r="F61" t="e">
        <f t="shared" si="17"/>
        <v>#N/A</v>
      </c>
      <c r="G61" t="e">
        <f t="shared" si="18"/>
        <v>#N/A</v>
      </c>
      <c r="H61" t="e">
        <f t="shared" si="19"/>
        <v>#N/A</v>
      </c>
      <c r="I61" t="e">
        <f t="shared" si="20"/>
        <v>#N/A</v>
      </c>
      <c r="J61" t="e">
        <f t="shared" si="21"/>
        <v>#N/A</v>
      </c>
      <c r="K61" t="e">
        <f t="shared" si="22"/>
        <v>#N/A</v>
      </c>
      <c r="L61" t="e">
        <f t="shared" si="23"/>
        <v>#N/A</v>
      </c>
      <c r="M61" t="e">
        <f t="shared" si="24"/>
        <v>#N/A</v>
      </c>
    </row>
    <row r="62" spans="1:13" ht="25.5">
      <c r="A62" s="1" t="s">
        <v>110</v>
      </c>
      <c r="B62" s="46" t="s">
        <v>311</v>
      </c>
      <c r="C62" t="e">
        <f t="shared" si="14"/>
        <v>#N/A</v>
      </c>
      <c r="D62" t="e">
        <f t="shared" si="15"/>
        <v>#N/A</v>
      </c>
      <c r="E62" t="e">
        <f t="shared" si="16"/>
        <v>#N/A</v>
      </c>
      <c r="F62" t="e">
        <f t="shared" si="17"/>
        <v>#N/A</v>
      </c>
      <c r="G62" t="e">
        <f t="shared" si="18"/>
        <v>#N/A</v>
      </c>
      <c r="H62" t="e">
        <f t="shared" si="19"/>
        <v>#N/A</v>
      </c>
      <c r="I62" t="e">
        <f t="shared" si="20"/>
        <v>#N/A</v>
      </c>
      <c r="J62" t="e">
        <f t="shared" si="21"/>
        <v>#N/A</v>
      </c>
      <c r="K62" t="e">
        <f t="shared" si="22"/>
        <v>#N/A</v>
      </c>
      <c r="L62" t="e">
        <f t="shared" si="23"/>
        <v>#N/A</v>
      </c>
      <c r="M62" t="e">
        <f t="shared" si="24"/>
        <v>#N/A</v>
      </c>
    </row>
    <row r="63" spans="1:13" ht="25.5">
      <c r="A63" s="1" t="s">
        <v>93</v>
      </c>
      <c r="B63" s="46" t="s">
        <v>312</v>
      </c>
      <c r="C63" t="e">
        <f t="shared" si="14"/>
        <v>#N/A</v>
      </c>
      <c r="D63" t="e">
        <f t="shared" si="15"/>
        <v>#N/A</v>
      </c>
      <c r="E63" t="e">
        <f t="shared" si="16"/>
        <v>#N/A</v>
      </c>
      <c r="F63" t="e">
        <f t="shared" si="17"/>
        <v>#N/A</v>
      </c>
      <c r="G63" t="e">
        <f t="shared" si="18"/>
        <v>#N/A</v>
      </c>
      <c r="H63" t="e">
        <f t="shared" si="19"/>
        <v>#N/A</v>
      </c>
      <c r="I63" t="e">
        <f t="shared" si="20"/>
        <v>#N/A</v>
      </c>
      <c r="J63" t="e">
        <f t="shared" si="21"/>
        <v>#N/A</v>
      </c>
      <c r="K63" t="e">
        <f t="shared" si="22"/>
        <v>#N/A</v>
      </c>
      <c r="L63" t="e">
        <f t="shared" si="23"/>
        <v>#N/A</v>
      </c>
      <c r="M63" t="e">
        <f t="shared" si="24"/>
        <v>#N/A</v>
      </c>
    </row>
    <row r="64" spans="1:13" ht="25.5">
      <c r="A64" s="1" t="s">
        <v>124</v>
      </c>
      <c r="B64" s="46" t="s">
        <v>313</v>
      </c>
      <c r="C64">
        <f t="shared" si="14"/>
        <v>2</v>
      </c>
      <c r="D64">
        <f t="shared" si="15"/>
        <v>1</v>
      </c>
      <c r="E64">
        <f t="shared" si="16"/>
        <v>3</v>
      </c>
      <c r="F64">
        <f t="shared" si="17"/>
        <v>0</v>
      </c>
      <c r="G64">
        <f t="shared" si="18"/>
        <v>0</v>
      </c>
      <c r="H64">
        <f t="shared" si="19"/>
        <v>0</v>
      </c>
      <c r="I64">
        <f t="shared" si="20"/>
        <v>0</v>
      </c>
      <c r="J64">
        <f t="shared" si="21"/>
        <v>0</v>
      </c>
      <c r="K64">
        <f t="shared" si="22"/>
        <v>0</v>
      </c>
      <c r="L64">
        <f t="shared" si="23"/>
        <v>0</v>
      </c>
      <c r="M64">
        <f t="shared" si="24"/>
        <v>0</v>
      </c>
    </row>
    <row r="65" spans="1:13" ht="25.5">
      <c r="A65" s="1" t="s">
        <v>80</v>
      </c>
      <c r="B65" s="46" t="s">
        <v>314</v>
      </c>
      <c r="C65">
        <f t="shared" si="14"/>
        <v>2</v>
      </c>
      <c r="D65">
        <f t="shared" si="15"/>
        <v>0</v>
      </c>
      <c r="E65">
        <f t="shared" si="16"/>
        <v>2</v>
      </c>
      <c r="F65">
        <f t="shared" si="17"/>
        <v>0</v>
      </c>
      <c r="G65">
        <f t="shared" si="18"/>
        <v>0</v>
      </c>
      <c r="H65">
        <f t="shared" si="19"/>
        <v>0</v>
      </c>
      <c r="I65">
        <f t="shared" si="20"/>
        <v>0</v>
      </c>
      <c r="J65">
        <f t="shared" si="21"/>
        <v>0</v>
      </c>
      <c r="K65">
        <f t="shared" si="22"/>
        <v>0</v>
      </c>
      <c r="L65">
        <f t="shared" si="23"/>
        <v>0</v>
      </c>
      <c r="M65">
        <f t="shared" si="24"/>
        <v>0</v>
      </c>
    </row>
    <row r="66" spans="1:13" ht="25.5">
      <c r="A66" s="1" t="s">
        <v>80</v>
      </c>
      <c r="B66" s="46" t="s">
        <v>315</v>
      </c>
      <c r="C66" t="e">
        <f t="shared" si="14"/>
        <v>#N/A</v>
      </c>
      <c r="D66" t="e">
        <f t="shared" si="15"/>
        <v>#N/A</v>
      </c>
      <c r="E66" t="e">
        <f t="shared" si="16"/>
        <v>#N/A</v>
      </c>
      <c r="F66" t="e">
        <f t="shared" si="17"/>
        <v>#N/A</v>
      </c>
      <c r="G66" t="e">
        <f t="shared" si="18"/>
        <v>#N/A</v>
      </c>
      <c r="H66" t="e">
        <f t="shared" si="19"/>
        <v>#N/A</v>
      </c>
      <c r="I66" t="e">
        <f t="shared" si="20"/>
        <v>#N/A</v>
      </c>
      <c r="J66" t="e">
        <f t="shared" si="21"/>
        <v>#N/A</v>
      </c>
      <c r="K66" t="e">
        <f t="shared" si="22"/>
        <v>#N/A</v>
      </c>
      <c r="L66" t="e">
        <f t="shared" si="23"/>
        <v>#N/A</v>
      </c>
      <c r="M66" t="e">
        <f t="shared" si="24"/>
        <v>#N/A</v>
      </c>
    </row>
    <row r="67" spans="1:13" ht="25.5">
      <c r="A67" s="1" t="s">
        <v>80</v>
      </c>
      <c r="B67" s="46" t="s">
        <v>316</v>
      </c>
      <c r="C67" t="e">
        <f t="shared" si="14"/>
        <v>#N/A</v>
      </c>
      <c r="D67" t="e">
        <f t="shared" si="15"/>
        <v>#N/A</v>
      </c>
      <c r="E67" t="e">
        <f t="shared" si="16"/>
        <v>#N/A</v>
      </c>
      <c r="F67" t="e">
        <f t="shared" si="17"/>
        <v>#N/A</v>
      </c>
      <c r="G67" t="e">
        <f t="shared" si="18"/>
        <v>#N/A</v>
      </c>
      <c r="H67" t="e">
        <f t="shared" si="19"/>
        <v>#N/A</v>
      </c>
      <c r="I67" t="e">
        <f t="shared" si="20"/>
        <v>#N/A</v>
      </c>
      <c r="J67" t="e">
        <f t="shared" si="21"/>
        <v>#N/A</v>
      </c>
      <c r="K67" t="e">
        <f t="shared" si="22"/>
        <v>#N/A</v>
      </c>
      <c r="L67" t="e">
        <f t="shared" si="23"/>
        <v>#N/A</v>
      </c>
      <c r="M67" t="e">
        <f t="shared" si="24"/>
        <v>#N/A</v>
      </c>
    </row>
    <row r="68" spans="1:13" ht="25.5">
      <c r="A68" s="1" t="s">
        <v>80</v>
      </c>
      <c r="B68" s="46" t="s">
        <v>317</v>
      </c>
      <c r="C68" t="e">
        <f t="shared" si="14"/>
        <v>#N/A</v>
      </c>
      <c r="D68" t="e">
        <f t="shared" si="15"/>
        <v>#N/A</v>
      </c>
      <c r="E68" t="e">
        <f t="shared" si="16"/>
        <v>#N/A</v>
      </c>
      <c r="F68" t="e">
        <f t="shared" si="17"/>
        <v>#N/A</v>
      </c>
      <c r="G68" t="e">
        <f t="shared" si="18"/>
        <v>#N/A</v>
      </c>
      <c r="H68" t="e">
        <f t="shared" si="19"/>
        <v>#N/A</v>
      </c>
      <c r="I68" t="e">
        <f t="shared" si="20"/>
        <v>#N/A</v>
      </c>
      <c r="J68" t="e">
        <f t="shared" si="21"/>
        <v>#N/A</v>
      </c>
      <c r="K68" t="e">
        <f t="shared" si="22"/>
        <v>#N/A</v>
      </c>
      <c r="L68" t="e">
        <f t="shared" si="23"/>
        <v>#N/A</v>
      </c>
      <c r="M68" t="e">
        <f t="shared" si="24"/>
        <v>#N/A</v>
      </c>
    </row>
    <row r="69" spans="1:13" ht="25.5">
      <c r="A69" s="1" t="s">
        <v>72</v>
      </c>
      <c r="B69" s="46" t="s">
        <v>318</v>
      </c>
      <c r="C69">
        <f t="shared" si="14"/>
        <v>2</v>
      </c>
      <c r="D69">
        <f t="shared" si="15"/>
        <v>4</v>
      </c>
      <c r="E69">
        <f t="shared" si="16"/>
        <v>6</v>
      </c>
      <c r="F69">
        <f t="shared" si="17"/>
        <v>0</v>
      </c>
      <c r="G69">
        <f t="shared" si="18"/>
        <v>0</v>
      </c>
      <c r="H69">
        <f t="shared" si="19"/>
        <v>1</v>
      </c>
      <c r="I69">
        <f t="shared" si="20"/>
        <v>2</v>
      </c>
      <c r="J69">
        <f t="shared" si="21"/>
        <v>0</v>
      </c>
      <c r="K69">
        <f t="shared" si="22"/>
        <v>0</v>
      </c>
      <c r="L69">
        <f t="shared" si="23"/>
        <v>0</v>
      </c>
      <c r="M69">
        <f t="shared" si="24"/>
        <v>0</v>
      </c>
    </row>
    <row r="70" spans="1:13" ht="25.5">
      <c r="A70" s="1" t="s">
        <v>93</v>
      </c>
      <c r="B70" s="46" t="s">
        <v>319</v>
      </c>
      <c r="C70" t="e">
        <f t="shared" si="14"/>
        <v>#N/A</v>
      </c>
      <c r="D70" t="e">
        <f t="shared" si="15"/>
        <v>#N/A</v>
      </c>
      <c r="E70" t="e">
        <f t="shared" si="16"/>
        <v>#N/A</v>
      </c>
      <c r="F70" t="e">
        <f t="shared" si="17"/>
        <v>#N/A</v>
      </c>
      <c r="G70" t="e">
        <f t="shared" si="18"/>
        <v>#N/A</v>
      </c>
      <c r="H70" t="e">
        <f t="shared" si="19"/>
        <v>#N/A</v>
      </c>
      <c r="I70" t="e">
        <f t="shared" si="20"/>
        <v>#N/A</v>
      </c>
      <c r="J70" t="e">
        <f t="shared" si="21"/>
        <v>#N/A</v>
      </c>
      <c r="K70" t="e">
        <f t="shared" si="22"/>
        <v>#N/A</v>
      </c>
      <c r="L70" t="e">
        <f t="shared" si="23"/>
        <v>#N/A</v>
      </c>
      <c r="M70" t="e">
        <f t="shared" si="24"/>
        <v>#N/A</v>
      </c>
    </row>
    <row r="71" spans="1:13" ht="25.5">
      <c r="A71" s="1" t="s">
        <v>110</v>
      </c>
      <c r="B71" s="46" t="s">
        <v>320</v>
      </c>
      <c r="C71">
        <f t="shared" si="14"/>
        <v>4</v>
      </c>
      <c r="D71">
        <f t="shared" si="15"/>
        <v>4</v>
      </c>
      <c r="E71">
        <f t="shared" si="16"/>
        <v>8</v>
      </c>
      <c r="F71">
        <f t="shared" si="17"/>
        <v>0</v>
      </c>
      <c r="G71">
        <f t="shared" si="18"/>
        <v>0</v>
      </c>
      <c r="H71">
        <f t="shared" si="19"/>
        <v>1</v>
      </c>
      <c r="I71">
        <f t="shared" si="20"/>
        <v>1</v>
      </c>
      <c r="J71">
        <f t="shared" si="21"/>
        <v>0</v>
      </c>
      <c r="K71">
        <f t="shared" si="22"/>
        <v>0</v>
      </c>
      <c r="L71">
        <f t="shared" si="23"/>
        <v>0</v>
      </c>
      <c r="M71">
        <f t="shared" si="24"/>
        <v>0</v>
      </c>
    </row>
    <row r="72" spans="1:13">
      <c r="A72" s="1" t="s">
        <v>80</v>
      </c>
      <c r="B72" s="46" t="s">
        <v>321</v>
      </c>
      <c r="C72" t="e">
        <f t="shared" si="14"/>
        <v>#N/A</v>
      </c>
      <c r="D72" t="e">
        <f t="shared" si="15"/>
        <v>#N/A</v>
      </c>
      <c r="E72" t="e">
        <f t="shared" si="16"/>
        <v>#N/A</v>
      </c>
      <c r="F72" t="e">
        <f t="shared" si="17"/>
        <v>#N/A</v>
      </c>
      <c r="G72" t="e">
        <f t="shared" si="18"/>
        <v>#N/A</v>
      </c>
      <c r="H72" t="e">
        <f t="shared" si="19"/>
        <v>#N/A</v>
      </c>
      <c r="I72" t="e">
        <f t="shared" si="20"/>
        <v>#N/A</v>
      </c>
      <c r="J72" t="e">
        <f t="shared" si="21"/>
        <v>#N/A</v>
      </c>
      <c r="K72" t="e">
        <f t="shared" si="22"/>
        <v>#N/A</v>
      </c>
      <c r="L72" t="e">
        <f t="shared" si="23"/>
        <v>#N/A</v>
      </c>
      <c r="M72" t="e">
        <f t="shared" si="24"/>
        <v>#N/A</v>
      </c>
    </row>
    <row r="73" spans="1:13" ht="25.5">
      <c r="A73" s="1" t="s">
        <v>80</v>
      </c>
      <c r="B73" s="46" t="s">
        <v>322</v>
      </c>
      <c r="C73">
        <f t="shared" si="14"/>
        <v>2</v>
      </c>
      <c r="D73">
        <f t="shared" si="15"/>
        <v>3</v>
      </c>
      <c r="E73">
        <f t="shared" si="16"/>
        <v>5</v>
      </c>
      <c r="F73">
        <f t="shared" si="17"/>
        <v>0</v>
      </c>
      <c r="G73">
        <f t="shared" si="18"/>
        <v>0</v>
      </c>
      <c r="H73">
        <f t="shared" si="19"/>
        <v>0</v>
      </c>
      <c r="I73">
        <f t="shared" si="20"/>
        <v>0</v>
      </c>
      <c r="J73">
        <f t="shared" si="21"/>
        <v>0</v>
      </c>
      <c r="K73">
        <f t="shared" si="22"/>
        <v>0</v>
      </c>
      <c r="L73">
        <f t="shared" si="23"/>
        <v>0</v>
      </c>
      <c r="M73">
        <f t="shared" si="24"/>
        <v>0</v>
      </c>
    </row>
    <row r="74" spans="1:13" ht="25.5">
      <c r="A74" s="1" t="s">
        <v>80</v>
      </c>
      <c r="B74" s="46" t="s">
        <v>323</v>
      </c>
      <c r="C74" t="e">
        <f t="shared" si="14"/>
        <v>#N/A</v>
      </c>
      <c r="D74" t="e">
        <f t="shared" si="15"/>
        <v>#N/A</v>
      </c>
      <c r="E74" t="e">
        <f t="shared" si="16"/>
        <v>#N/A</v>
      </c>
      <c r="F74" t="e">
        <f t="shared" si="17"/>
        <v>#N/A</v>
      </c>
      <c r="G74" t="e">
        <f t="shared" si="18"/>
        <v>#N/A</v>
      </c>
      <c r="H74" t="e">
        <f t="shared" si="19"/>
        <v>#N/A</v>
      </c>
      <c r="I74" t="e">
        <f t="shared" si="20"/>
        <v>#N/A</v>
      </c>
      <c r="J74" t="e">
        <f t="shared" si="21"/>
        <v>#N/A</v>
      </c>
      <c r="K74" t="e">
        <f t="shared" si="22"/>
        <v>#N/A</v>
      </c>
      <c r="L74" t="e">
        <f t="shared" si="23"/>
        <v>#N/A</v>
      </c>
      <c r="M74" t="e">
        <f t="shared" si="24"/>
        <v>#N/A</v>
      </c>
    </row>
    <row r="75" spans="1:13" ht="25.5">
      <c r="A75" s="1" t="s">
        <v>124</v>
      </c>
      <c r="B75" s="46" t="s">
        <v>324</v>
      </c>
      <c r="C75" t="e">
        <f t="shared" si="14"/>
        <v>#N/A</v>
      </c>
      <c r="D75" t="e">
        <f t="shared" si="15"/>
        <v>#N/A</v>
      </c>
      <c r="E75" t="e">
        <f t="shared" si="16"/>
        <v>#N/A</v>
      </c>
      <c r="F75" t="e">
        <f t="shared" si="17"/>
        <v>#N/A</v>
      </c>
      <c r="G75" t="e">
        <f t="shared" si="18"/>
        <v>#N/A</v>
      </c>
      <c r="H75" t="e">
        <f t="shared" si="19"/>
        <v>#N/A</v>
      </c>
      <c r="I75" t="e">
        <f t="shared" si="20"/>
        <v>#N/A</v>
      </c>
      <c r="J75" t="e">
        <f t="shared" si="21"/>
        <v>#N/A</v>
      </c>
      <c r="K75" t="e">
        <f t="shared" si="22"/>
        <v>#N/A</v>
      </c>
      <c r="L75" t="e">
        <f t="shared" si="23"/>
        <v>#N/A</v>
      </c>
      <c r="M75" t="e">
        <f t="shared" si="24"/>
        <v>#N/A</v>
      </c>
    </row>
    <row r="76" spans="1:13" ht="25.5">
      <c r="A76" s="1" t="s">
        <v>193</v>
      </c>
      <c r="B76" s="46" t="s">
        <v>325</v>
      </c>
      <c r="C76" t="e">
        <f t="shared" si="14"/>
        <v>#N/A</v>
      </c>
      <c r="D76" t="e">
        <f t="shared" si="15"/>
        <v>#N/A</v>
      </c>
      <c r="E76" t="e">
        <f t="shared" si="16"/>
        <v>#N/A</v>
      </c>
      <c r="F76" t="e">
        <f t="shared" si="17"/>
        <v>#N/A</v>
      </c>
      <c r="G76" t="e">
        <f t="shared" si="18"/>
        <v>#N/A</v>
      </c>
      <c r="H76" t="e">
        <f t="shared" si="19"/>
        <v>#N/A</v>
      </c>
      <c r="I76" t="e">
        <f t="shared" si="20"/>
        <v>#N/A</v>
      </c>
      <c r="J76" t="e">
        <f t="shared" si="21"/>
        <v>#N/A</v>
      </c>
      <c r="K76" t="e">
        <f t="shared" si="22"/>
        <v>#N/A</v>
      </c>
      <c r="L76" t="e">
        <f t="shared" si="23"/>
        <v>#N/A</v>
      </c>
      <c r="M76" t="e">
        <f t="shared" si="24"/>
        <v>#N/A</v>
      </c>
    </row>
    <row r="77" spans="1:13">
      <c r="A77" s="1" t="s">
        <v>72</v>
      </c>
      <c r="B77" s="46" t="s">
        <v>326</v>
      </c>
      <c r="C77" t="e">
        <f t="shared" si="14"/>
        <v>#N/A</v>
      </c>
      <c r="D77" t="e">
        <f t="shared" si="15"/>
        <v>#N/A</v>
      </c>
      <c r="E77" t="e">
        <f t="shared" si="16"/>
        <v>#N/A</v>
      </c>
      <c r="F77" t="e">
        <f t="shared" si="17"/>
        <v>#N/A</v>
      </c>
      <c r="G77" t="e">
        <f t="shared" si="18"/>
        <v>#N/A</v>
      </c>
      <c r="H77" t="e">
        <f t="shared" si="19"/>
        <v>#N/A</v>
      </c>
      <c r="I77" t="e">
        <f t="shared" si="20"/>
        <v>#N/A</v>
      </c>
      <c r="J77" t="e">
        <f t="shared" si="21"/>
        <v>#N/A</v>
      </c>
      <c r="K77" t="e">
        <f t="shared" si="22"/>
        <v>#N/A</v>
      </c>
      <c r="L77" t="e">
        <f t="shared" si="23"/>
        <v>#N/A</v>
      </c>
      <c r="M77" t="e">
        <f t="shared" si="24"/>
        <v>#N/A</v>
      </c>
    </row>
    <row r="78" spans="1:13" ht="25.5">
      <c r="A78" s="1" t="s">
        <v>72</v>
      </c>
      <c r="B78" s="46" t="s">
        <v>327</v>
      </c>
      <c r="C78" t="e">
        <f t="shared" si="14"/>
        <v>#N/A</v>
      </c>
      <c r="D78" t="e">
        <f t="shared" si="15"/>
        <v>#N/A</v>
      </c>
      <c r="E78" t="e">
        <f t="shared" si="16"/>
        <v>#N/A</v>
      </c>
      <c r="F78" t="e">
        <f t="shared" si="17"/>
        <v>#N/A</v>
      </c>
      <c r="G78" t="e">
        <f t="shared" si="18"/>
        <v>#N/A</v>
      </c>
      <c r="H78" t="e">
        <f t="shared" si="19"/>
        <v>#N/A</v>
      </c>
      <c r="I78" t="e">
        <f t="shared" si="20"/>
        <v>#N/A</v>
      </c>
      <c r="J78" t="e">
        <f t="shared" si="21"/>
        <v>#N/A</v>
      </c>
      <c r="K78" t="e">
        <f t="shared" si="22"/>
        <v>#N/A</v>
      </c>
      <c r="L78" t="e">
        <f t="shared" si="23"/>
        <v>#N/A</v>
      </c>
      <c r="M78" t="e">
        <f t="shared" si="24"/>
        <v>#N/A</v>
      </c>
    </row>
    <row r="79" spans="1:13" ht="38.25">
      <c r="A79" s="1" t="s">
        <v>72</v>
      </c>
      <c r="B79" s="46" t="s">
        <v>328</v>
      </c>
      <c r="C79" t="e">
        <f t="shared" si="14"/>
        <v>#N/A</v>
      </c>
      <c r="D79" t="e">
        <f t="shared" si="15"/>
        <v>#N/A</v>
      </c>
      <c r="E79" t="e">
        <f t="shared" si="16"/>
        <v>#N/A</v>
      </c>
      <c r="F79" t="e">
        <f t="shared" si="17"/>
        <v>#N/A</v>
      </c>
      <c r="G79" t="e">
        <f t="shared" si="18"/>
        <v>#N/A</v>
      </c>
      <c r="H79" t="e">
        <f t="shared" si="19"/>
        <v>#N/A</v>
      </c>
      <c r="I79" t="e">
        <f t="shared" si="20"/>
        <v>#N/A</v>
      </c>
      <c r="J79" t="e">
        <f t="shared" si="21"/>
        <v>#N/A</v>
      </c>
      <c r="K79" t="e">
        <f t="shared" si="22"/>
        <v>#N/A</v>
      </c>
      <c r="L79" t="e">
        <f t="shared" si="23"/>
        <v>#N/A</v>
      </c>
      <c r="M79" t="e">
        <f t="shared" si="24"/>
        <v>#N/A</v>
      </c>
    </row>
    <row r="80" spans="1:13" ht="25.5">
      <c r="A80" s="1" t="s">
        <v>110</v>
      </c>
      <c r="B80" s="46" t="s">
        <v>329</v>
      </c>
      <c r="C80" t="e">
        <f t="shared" si="14"/>
        <v>#N/A</v>
      </c>
      <c r="D80" t="e">
        <f t="shared" si="15"/>
        <v>#N/A</v>
      </c>
      <c r="E80" t="e">
        <f t="shared" si="16"/>
        <v>#N/A</v>
      </c>
      <c r="F80" t="e">
        <f t="shared" si="17"/>
        <v>#N/A</v>
      </c>
      <c r="G80" t="e">
        <f t="shared" si="18"/>
        <v>#N/A</v>
      </c>
      <c r="H80" t="e">
        <f t="shared" si="19"/>
        <v>#N/A</v>
      </c>
      <c r="I80" t="e">
        <f t="shared" si="20"/>
        <v>#N/A</v>
      </c>
      <c r="J80" t="e">
        <f t="shared" si="21"/>
        <v>#N/A</v>
      </c>
      <c r="K80" t="e">
        <f t="shared" si="22"/>
        <v>#N/A</v>
      </c>
      <c r="L80" t="e">
        <f t="shared" si="23"/>
        <v>#N/A</v>
      </c>
      <c r="M80" t="e">
        <f t="shared" si="24"/>
        <v>#N/A</v>
      </c>
    </row>
    <row r="81" spans="1:13" ht="25.5">
      <c r="A81" s="1" t="s">
        <v>72</v>
      </c>
      <c r="B81" s="46" t="s">
        <v>330</v>
      </c>
      <c r="C81">
        <f t="shared" si="14"/>
        <v>4</v>
      </c>
      <c r="D81">
        <f t="shared" si="15"/>
        <v>1</v>
      </c>
      <c r="E81">
        <f t="shared" si="16"/>
        <v>5</v>
      </c>
      <c r="F81">
        <f t="shared" si="17"/>
        <v>1</v>
      </c>
      <c r="G81">
        <f t="shared" si="18"/>
        <v>0</v>
      </c>
      <c r="H81">
        <f t="shared" si="19"/>
        <v>0</v>
      </c>
      <c r="I81">
        <f t="shared" si="20"/>
        <v>2</v>
      </c>
      <c r="J81">
        <f t="shared" si="21"/>
        <v>0</v>
      </c>
      <c r="K81">
        <f t="shared" si="22"/>
        <v>0</v>
      </c>
      <c r="L81">
        <f t="shared" si="23"/>
        <v>0</v>
      </c>
      <c r="M81">
        <f t="shared" si="24"/>
        <v>0</v>
      </c>
    </row>
    <row r="82" spans="1:13" ht="25.5">
      <c r="A82" s="1" t="s">
        <v>80</v>
      </c>
      <c r="B82" s="46" t="s">
        <v>331</v>
      </c>
      <c r="C82">
        <f t="shared" si="14"/>
        <v>3</v>
      </c>
      <c r="D82">
        <f t="shared" si="15"/>
        <v>4</v>
      </c>
      <c r="E82">
        <f t="shared" si="16"/>
        <v>7</v>
      </c>
      <c r="F82">
        <f t="shared" si="17"/>
        <v>0</v>
      </c>
      <c r="G82">
        <f t="shared" si="18"/>
        <v>0</v>
      </c>
      <c r="H82">
        <f t="shared" si="19"/>
        <v>0</v>
      </c>
      <c r="I82">
        <f t="shared" si="20"/>
        <v>0</v>
      </c>
      <c r="J82">
        <f t="shared" si="21"/>
        <v>0</v>
      </c>
      <c r="K82">
        <f t="shared" si="22"/>
        <v>0</v>
      </c>
      <c r="L82">
        <f t="shared" si="23"/>
        <v>0</v>
      </c>
      <c r="M82">
        <f t="shared" si="24"/>
        <v>0</v>
      </c>
    </row>
    <row r="83" spans="1:13" ht="25.5">
      <c r="A83" s="1" t="s">
        <v>110</v>
      </c>
      <c r="B83" s="46" t="s">
        <v>332</v>
      </c>
      <c r="C83">
        <f t="shared" si="14"/>
        <v>3</v>
      </c>
      <c r="D83">
        <f t="shared" si="15"/>
        <v>6</v>
      </c>
      <c r="E83">
        <f t="shared" si="16"/>
        <v>9</v>
      </c>
      <c r="F83">
        <f t="shared" si="17"/>
        <v>1</v>
      </c>
      <c r="G83">
        <f t="shared" si="18"/>
        <v>0</v>
      </c>
      <c r="H83">
        <f t="shared" si="19"/>
        <v>0</v>
      </c>
      <c r="I83">
        <f t="shared" si="20"/>
        <v>1</v>
      </c>
      <c r="J83">
        <f t="shared" si="21"/>
        <v>0</v>
      </c>
      <c r="K83">
        <f t="shared" si="22"/>
        <v>0</v>
      </c>
      <c r="L83">
        <f t="shared" si="23"/>
        <v>0</v>
      </c>
      <c r="M83">
        <f t="shared" si="24"/>
        <v>0</v>
      </c>
    </row>
    <row r="84" spans="1:13" ht="25.5">
      <c r="A84" s="1" t="s">
        <v>110</v>
      </c>
      <c r="B84" s="46" t="s">
        <v>333</v>
      </c>
      <c r="C84">
        <f t="shared" si="14"/>
        <v>2</v>
      </c>
      <c r="D84">
        <f t="shared" si="15"/>
        <v>0</v>
      </c>
      <c r="E84">
        <f t="shared" si="16"/>
        <v>2</v>
      </c>
      <c r="F84">
        <f t="shared" si="17"/>
        <v>0</v>
      </c>
      <c r="G84">
        <f t="shared" si="18"/>
        <v>0</v>
      </c>
      <c r="H84">
        <f t="shared" si="19"/>
        <v>0</v>
      </c>
      <c r="I84">
        <f t="shared" si="20"/>
        <v>0</v>
      </c>
      <c r="J84">
        <f t="shared" si="21"/>
        <v>0</v>
      </c>
      <c r="K84">
        <f t="shared" si="22"/>
        <v>0</v>
      </c>
      <c r="L84">
        <f t="shared" si="23"/>
        <v>0</v>
      </c>
      <c r="M84">
        <f t="shared" si="24"/>
        <v>0</v>
      </c>
    </row>
    <row r="85" spans="1:13" ht="25.5">
      <c r="A85" s="1" t="s">
        <v>124</v>
      </c>
      <c r="B85" s="46" t="s">
        <v>334</v>
      </c>
      <c r="C85">
        <f t="shared" si="14"/>
        <v>2</v>
      </c>
      <c r="D85">
        <f t="shared" si="15"/>
        <v>1</v>
      </c>
      <c r="E85">
        <f t="shared" si="16"/>
        <v>3</v>
      </c>
      <c r="F85">
        <f t="shared" si="17"/>
        <v>2</v>
      </c>
      <c r="G85">
        <f t="shared" si="18"/>
        <v>1</v>
      </c>
      <c r="H85">
        <f t="shared" si="19"/>
        <v>0</v>
      </c>
      <c r="I85">
        <f t="shared" si="20"/>
        <v>0</v>
      </c>
      <c r="J85">
        <f t="shared" si="21"/>
        <v>0</v>
      </c>
      <c r="K85">
        <f t="shared" si="22"/>
        <v>0</v>
      </c>
      <c r="L85">
        <f t="shared" si="23"/>
        <v>0</v>
      </c>
      <c r="M85">
        <f t="shared" si="24"/>
        <v>0</v>
      </c>
    </row>
    <row r="86" spans="1:13" ht="25.5">
      <c r="A86" s="1" t="s">
        <v>80</v>
      </c>
      <c r="B86" s="46" t="s">
        <v>335</v>
      </c>
      <c r="C86" t="e">
        <f t="shared" si="14"/>
        <v>#N/A</v>
      </c>
      <c r="D86" t="e">
        <f t="shared" si="15"/>
        <v>#N/A</v>
      </c>
      <c r="E86" t="e">
        <f t="shared" si="16"/>
        <v>#N/A</v>
      </c>
      <c r="F86" t="e">
        <f t="shared" si="17"/>
        <v>#N/A</v>
      </c>
      <c r="G86" t="e">
        <f t="shared" si="18"/>
        <v>#N/A</v>
      </c>
      <c r="H86" t="e">
        <f t="shared" si="19"/>
        <v>#N/A</v>
      </c>
      <c r="I86" t="e">
        <f t="shared" si="20"/>
        <v>#N/A</v>
      </c>
      <c r="J86" t="e">
        <f t="shared" si="21"/>
        <v>#N/A</v>
      </c>
      <c r="K86" t="e">
        <f t="shared" si="22"/>
        <v>#N/A</v>
      </c>
      <c r="L86" t="e">
        <f t="shared" si="23"/>
        <v>#N/A</v>
      </c>
      <c r="M86" t="e">
        <f t="shared" si="24"/>
        <v>#N/A</v>
      </c>
    </row>
    <row r="87" spans="1:13" ht="25.5">
      <c r="A87" s="1" t="s">
        <v>72</v>
      </c>
      <c r="B87" s="46" t="s">
        <v>336</v>
      </c>
      <c r="C87" t="e">
        <f t="shared" si="14"/>
        <v>#N/A</v>
      </c>
      <c r="D87" t="e">
        <f t="shared" si="15"/>
        <v>#N/A</v>
      </c>
      <c r="E87" t="e">
        <f t="shared" si="16"/>
        <v>#N/A</v>
      </c>
      <c r="F87" t="e">
        <f t="shared" si="17"/>
        <v>#N/A</v>
      </c>
      <c r="G87" t="e">
        <f t="shared" si="18"/>
        <v>#N/A</v>
      </c>
      <c r="H87" t="e">
        <f t="shared" si="19"/>
        <v>#N/A</v>
      </c>
      <c r="I87" t="e">
        <f t="shared" si="20"/>
        <v>#N/A</v>
      </c>
      <c r="J87" t="e">
        <f t="shared" si="21"/>
        <v>#N/A</v>
      </c>
      <c r="K87" t="e">
        <f t="shared" si="22"/>
        <v>#N/A</v>
      </c>
      <c r="L87" t="e">
        <f t="shared" si="23"/>
        <v>#N/A</v>
      </c>
      <c r="M87" t="e">
        <f t="shared" si="24"/>
        <v>#N/A</v>
      </c>
    </row>
    <row r="88" spans="1:13">
      <c r="A88" s="1" t="s">
        <v>80</v>
      </c>
      <c r="B88" s="46" t="s">
        <v>337</v>
      </c>
      <c r="C88" t="e">
        <f t="shared" si="14"/>
        <v>#N/A</v>
      </c>
      <c r="D88" t="e">
        <f t="shared" si="15"/>
        <v>#N/A</v>
      </c>
      <c r="E88" t="e">
        <f t="shared" si="16"/>
        <v>#N/A</v>
      </c>
      <c r="F88" t="e">
        <f t="shared" si="17"/>
        <v>#N/A</v>
      </c>
      <c r="G88" t="e">
        <f t="shared" si="18"/>
        <v>#N/A</v>
      </c>
      <c r="H88" t="e">
        <f t="shared" si="19"/>
        <v>#N/A</v>
      </c>
      <c r="I88" t="e">
        <f t="shared" si="20"/>
        <v>#N/A</v>
      </c>
      <c r="J88" t="e">
        <f t="shared" si="21"/>
        <v>#N/A</v>
      </c>
      <c r="K88" t="e">
        <f t="shared" si="22"/>
        <v>#N/A</v>
      </c>
      <c r="L88" t="e">
        <f t="shared" si="23"/>
        <v>#N/A</v>
      </c>
      <c r="M88" t="e">
        <f t="shared" si="24"/>
        <v>#N/A</v>
      </c>
    </row>
    <row r="89" spans="1:13" ht="25.5">
      <c r="A89" s="1" t="s">
        <v>93</v>
      </c>
      <c r="B89" s="46" t="s">
        <v>338</v>
      </c>
      <c r="C89" t="e">
        <f t="shared" si="14"/>
        <v>#N/A</v>
      </c>
      <c r="D89" t="e">
        <f t="shared" si="15"/>
        <v>#N/A</v>
      </c>
      <c r="E89" t="e">
        <f t="shared" si="16"/>
        <v>#N/A</v>
      </c>
      <c r="F89" t="e">
        <f t="shared" si="17"/>
        <v>#N/A</v>
      </c>
      <c r="G89" t="e">
        <f t="shared" si="18"/>
        <v>#N/A</v>
      </c>
      <c r="H89" t="e">
        <f t="shared" si="19"/>
        <v>#N/A</v>
      </c>
      <c r="I89" t="e">
        <f t="shared" si="20"/>
        <v>#N/A</v>
      </c>
      <c r="J89" t="e">
        <f t="shared" si="21"/>
        <v>#N/A</v>
      </c>
      <c r="K89" t="e">
        <f t="shared" si="22"/>
        <v>#N/A</v>
      </c>
      <c r="L89" t="e">
        <f t="shared" si="23"/>
        <v>#N/A</v>
      </c>
      <c r="M89" t="e">
        <f t="shared" si="24"/>
        <v>#N/A</v>
      </c>
    </row>
    <row r="90" spans="1:13" ht="25.5">
      <c r="A90" s="1" t="s">
        <v>72</v>
      </c>
      <c r="B90" s="46" t="s">
        <v>339</v>
      </c>
      <c r="C90" t="e">
        <f t="shared" si="14"/>
        <v>#N/A</v>
      </c>
      <c r="D90" t="e">
        <f t="shared" si="15"/>
        <v>#N/A</v>
      </c>
      <c r="E90" t="e">
        <f t="shared" si="16"/>
        <v>#N/A</v>
      </c>
      <c r="F90" t="e">
        <f t="shared" si="17"/>
        <v>#N/A</v>
      </c>
      <c r="G90" t="e">
        <f t="shared" si="18"/>
        <v>#N/A</v>
      </c>
      <c r="H90" t="e">
        <f t="shared" si="19"/>
        <v>#N/A</v>
      </c>
      <c r="I90" t="e">
        <f t="shared" si="20"/>
        <v>#N/A</v>
      </c>
      <c r="J90" t="e">
        <f t="shared" si="21"/>
        <v>#N/A</v>
      </c>
      <c r="K90" t="e">
        <f t="shared" si="22"/>
        <v>#N/A</v>
      </c>
      <c r="L90" t="e">
        <f t="shared" si="23"/>
        <v>#N/A</v>
      </c>
      <c r="M90" t="e">
        <f t="shared" si="24"/>
        <v>#N/A</v>
      </c>
    </row>
    <row r="91" spans="1:13" ht="25.5">
      <c r="A91" s="1" t="s">
        <v>72</v>
      </c>
      <c r="B91" s="46" t="s">
        <v>340</v>
      </c>
      <c r="C91">
        <f t="shared" si="14"/>
        <v>0</v>
      </c>
      <c r="D91">
        <f t="shared" si="15"/>
        <v>4</v>
      </c>
      <c r="E91">
        <f t="shared" si="16"/>
        <v>4</v>
      </c>
      <c r="F91">
        <f t="shared" si="17"/>
        <v>0</v>
      </c>
      <c r="G91">
        <f t="shared" si="18"/>
        <v>0</v>
      </c>
      <c r="H91">
        <f t="shared" si="19"/>
        <v>0</v>
      </c>
      <c r="I91">
        <f t="shared" si="20"/>
        <v>0</v>
      </c>
      <c r="J91">
        <f t="shared" si="21"/>
        <v>0</v>
      </c>
      <c r="K91">
        <f t="shared" si="22"/>
        <v>0</v>
      </c>
      <c r="L91">
        <f t="shared" si="23"/>
        <v>0</v>
      </c>
      <c r="M91">
        <f t="shared" si="24"/>
        <v>0</v>
      </c>
    </row>
    <row r="92" spans="1:13" ht="25.5">
      <c r="A92" s="1" t="s">
        <v>124</v>
      </c>
      <c r="B92" s="46" t="s">
        <v>341</v>
      </c>
      <c r="C92" t="e">
        <f t="shared" si="14"/>
        <v>#N/A</v>
      </c>
      <c r="D92" t="e">
        <f t="shared" si="15"/>
        <v>#N/A</v>
      </c>
      <c r="E92" t="e">
        <f t="shared" si="16"/>
        <v>#N/A</v>
      </c>
      <c r="F92" t="e">
        <f t="shared" si="17"/>
        <v>#N/A</v>
      </c>
      <c r="G92" t="e">
        <f t="shared" si="18"/>
        <v>#N/A</v>
      </c>
      <c r="H92" t="e">
        <f t="shared" si="19"/>
        <v>#N/A</v>
      </c>
      <c r="I92" t="e">
        <f t="shared" si="20"/>
        <v>#N/A</v>
      </c>
      <c r="J92" t="e">
        <f t="shared" si="21"/>
        <v>#N/A</v>
      </c>
      <c r="K92" t="e">
        <f t="shared" si="22"/>
        <v>#N/A</v>
      </c>
      <c r="L92" t="e">
        <f t="shared" si="23"/>
        <v>#N/A</v>
      </c>
      <c r="M92" t="e">
        <f t="shared" si="24"/>
        <v>#N/A</v>
      </c>
    </row>
    <row r="93" spans="1:13" ht="25.5">
      <c r="A93" s="1" t="s">
        <v>80</v>
      </c>
      <c r="B93" s="46" t="s">
        <v>342</v>
      </c>
      <c r="C93">
        <f t="shared" si="14"/>
        <v>2</v>
      </c>
      <c r="D93">
        <f t="shared" si="15"/>
        <v>1</v>
      </c>
      <c r="E93">
        <f t="shared" si="16"/>
        <v>3</v>
      </c>
      <c r="F93">
        <f t="shared" si="17"/>
        <v>0</v>
      </c>
      <c r="G93">
        <f t="shared" si="18"/>
        <v>0</v>
      </c>
      <c r="H93">
        <f t="shared" si="19"/>
        <v>0</v>
      </c>
      <c r="I93">
        <f t="shared" si="20"/>
        <v>0</v>
      </c>
      <c r="J93">
        <f t="shared" si="21"/>
        <v>0</v>
      </c>
      <c r="K93">
        <f t="shared" si="22"/>
        <v>0</v>
      </c>
      <c r="L93">
        <f t="shared" si="23"/>
        <v>0</v>
      </c>
      <c r="M93">
        <f t="shared" si="24"/>
        <v>0</v>
      </c>
    </row>
    <row r="94" spans="1:13" ht="25.5">
      <c r="A94" s="1" t="s">
        <v>72</v>
      </c>
      <c r="B94" s="46" t="s">
        <v>343</v>
      </c>
      <c r="C94" t="e">
        <f t="shared" si="14"/>
        <v>#N/A</v>
      </c>
      <c r="D94" t="e">
        <f t="shared" si="15"/>
        <v>#N/A</v>
      </c>
      <c r="E94" t="e">
        <f t="shared" si="16"/>
        <v>#N/A</v>
      </c>
      <c r="F94" t="e">
        <f t="shared" si="17"/>
        <v>#N/A</v>
      </c>
      <c r="G94" t="e">
        <f t="shared" si="18"/>
        <v>#N/A</v>
      </c>
      <c r="H94" t="e">
        <f t="shared" si="19"/>
        <v>#N/A</v>
      </c>
      <c r="I94" t="e">
        <f t="shared" si="20"/>
        <v>#N/A</v>
      </c>
      <c r="J94" t="e">
        <f t="shared" si="21"/>
        <v>#N/A</v>
      </c>
      <c r="K94" t="e">
        <f t="shared" si="22"/>
        <v>#N/A</v>
      </c>
      <c r="L94" t="e">
        <f t="shared" si="23"/>
        <v>#N/A</v>
      </c>
      <c r="M94" t="e">
        <f t="shared" si="24"/>
        <v>#N/A</v>
      </c>
    </row>
    <row r="95" spans="1:13">
      <c r="A95" s="1" t="s">
        <v>124</v>
      </c>
      <c r="B95" s="46" t="s">
        <v>344</v>
      </c>
      <c r="C95" t="e">
        <f t="shared" si="14"/>
        <v>#N/A</v>
      </c>
      <c r="D95" t="e">
        <f t="shared" si="15"/>
        <v>#N/A</v>
      </c>
      <c r="E95" t="e">
        <f t="shared" si="16"/>
        <v>#N/A</v>
      </c>
      <c r="F95" t="e">
        <f t="shared" si="17"/>
        <v>#N/A</v>
      </c>
      <c r="G95" t="e">
        <f t="shared" si="18"/>
        <v>#N/A</v>
      </c>
      <c r="H95" t="e">
        <f t="shared" si="19"/>
        <v>#N/A</v>
      </c>
      <c r="I95" t="e">
        <f t="shared" si="20"/>
        <v>#N/A</v>
      </c>
      <c r="J95" t="e">
        <f t="shared" si="21"/>
        <v>#N/A</v>
      </c>
      <c r="K95" t="e">
        <f t="shared" si="22"/>
        <v>#N/A</v>
      </c>
      <c r="L95" t="e">
        <f t="shared" si="23"/>
        <v>#N/A</v>
      </c>
      <c r="M95" t="e">
        <f t="shared" si="24"/>
        <v>#N/A</v>
      </c>
    </row>
    <row r="96" spans="1:13" ht="25.5">
      <c r="A96" s="1" t="s">
        <v>124</v>
      </c>
      <c r="B96" s="46" t="s">
        <v>345</v>
      </c>
      <c r="C96" t="e">
        <f t="shared" si="14"/>
        <v>#N/A</v>
      </c>
      <c r="D96" t="e">
        <f t="shared" si="15"/>
        <v>#N/A</v>
      </c>
      <c r="E96" t="e">
        <f t="shared" si="16"/>
        <v>#N/A</v>
      </c>
      <c r="F96" t="e">
        <f t="shared" si="17"/>
        <v>#N/A</v>
      </c>
      <c r="G96" t="e">
        <f t="shared" si="18"/>
        <v>#N/A</v>
      </c>
      <c r="H96" t="e">
        <f t="shared" si="19"/>
        <v>#N/A</v>
      </c>
      <c r="I96" t="e">
        <f t="shared" si="20"/>
        <v>#N/A</v>
      </c>
      <c r="J96" t="e">
        <f t="shared" si="21"/>
        <v>#N/A</v>
      </c>
      <c r="K96" t="e">
        <f t="shared" si="22"/>
        <v>#N/A</v>
      </c>
      <c r="L96" t="e">
        <f t="shared" si="23"/>
        <v>#N/A</v>
      </c>
      <c r="M96" t="e">
        <f t="shared" si="24"/>
        <v>#N/A</v>
      </c>
    </row>
    <row r="97" spans="1:13" ht="25.5">
      <c r="A97" s="1" t="s">
        <v>124</v>
      </c>
      <c r="B97" s="46" t="s">
        <v>346</v>
      </c>
      <c r="C97" t="e">
        <f t="shared" si="14"/>
        <v>#N/A</v>
      </c>
      <c r="D97" t="e">
        <f t="shared" si="15"/>
        <v>#N/A</v>
      </c>
      <c r="E97" t="e">
        <f t="shared" si="16"/>
        <v>#N/A</v>
      </c>
      <c r="F97" t="e">
        <f t="shared" si="17"/>
        <v>#N/A</v>
      </c>
      <c r="G97" t="e">
        <f t="shared" si="18"/>
        <v>#N/A</v>
      </c>
      <c r="H97" t="e">
        <f t="shared" si="19"/>
        <v>#N/A</v>
      </c>
      <c r="I97" t="e">
        <f t="shared" si="20"/>
        <v>#N/A</v>
      </c>
      <c r="J97" t="e">
        <f t="shared" si="21"/>
        <v>#N/A</v>
      </c>
      <c r="K97" t="e">
        <f t="shared" si="22"/>
        <v>#N/A</v>
      </c>
      <c r="L97" t="e">
        <f t="shared" si="23"/>
        <v>#N/A</v>
      </c>
      <c r="M97" t="e">
        <f t="shared" si="24"/>
        <v>#N/A</v>
      </c>
    </row>
    <row r="98" spans="1:13" ht="25.5">
      <c r="A98" s="1" t="s">
        <v>80</v>
      </c>
      <c r="B98" s="46" t="s">
        <v>347</v>
      </c>
      <c r="C98">
        <f t="shared" si="14"/>
        <v>0</v>
      </c>
      <c r="D98">
        <f t="shared" si="15"/>
        <v>2</v>
      </c>
      <c r="E98">
        <f t="shared" si="16"/>
        <v>2</v>
      </c>
      <c r="F98">
        <f t="shared" si="17"/>
        <v>0.5</v>
      </c>
      <c r="G98">
        <f t="shared" si="18"/>
        <v>0</v>
      </c>
      <c r="H98">
        <f t="shared" si="19"/>
        <v>0</v>
      </c>
      <c r="I98">
        <f t="shared" si="20"/>
        <v>0</v>
      </c>
      <c r="J98">
        <f t="shared" si="21"/>
        <v>0</v>
      </c>
      <c r="K98">
        <f t="shared" si="22"/>
        <v>0</v>
      </c>
      <c r="L98">
        <f t="shared" si="23"/>
        <v>0</v>
      </c>
      <c r="M98">
        <f t="shared" si="24"/>
        <v>0</v>
      </c>
    </row>
    <row r="99" spans="1:13" ht="25.5">
      <c r="A99" s="1" t="s">
        <v>124</v>
      </c>
      <c r="B99" s="46" t="s">
        <v>348</v>
      </c>
      <c r="C99" t="e">
        <f t="shared" si="14"/>
        <v>#N/A</v>
      </c>
      <c r="D99" t="e">
        <f t="shared" si="15"/>
        <v>#N/A</v>
      </c>
      <c r="E99" t="e">
        <f t="shared" si="16"/>
        <v>#N/A</v>
      </c>
      <c r="F99" t="e">
        <f t="shared" si="17"/>
        <v>#N/A</v>
      </c>
      <c r="G99" t="e">
        <f t="shared" si="18"/>
        <v>#N/A</v>
      </c>
      <c r="H99" t="e">
        <f t="shared" si="19"/>
        <v>#N/A</v>
      </c>
      <c r="I99" t="e">
        <f t="shared" si="20"/>
        <v>#N/A</v>
      </c>
      <c r="J99" t="e">
        <f t="shared" si="21"/>
        <v>#N/A</v>
      </c>
      <c r="K99" t="e">
        <f t="shared" si="22"/>
        <v>#N/A</v>
      </c>
      <c r="L99" t="e">
        <f t="shared" si="23"/>
        <v>#N/A</v>
      </c>
      <c r="M99" t="e">
        <f t="shared" si="24"/>
        <v>#N/A</v>
      </c>
    </row>
    <row r="100" spans="1:13">
      <c r="A100" s="1"/>
      <c r="B100" s="46"/>
    </row>
    <row r="101" spans="1:13">
      <c r="A101" s="1"/>
      <c r="B101" s="46"/>
    </row>
    <row r="102" spans="1:13">
      <c r="A102" s="1"/>
      <c r="B102" s="46"/>
    </row>
    <row r="103" spans="1:13">
      <c r="A103" s="1"/>
      <c r="B103" s="46"/>
    </row>
    <row r="104" spans="1:13">
      <c r="A104" s="1"/>
      <c r="B104" s="46"/>
    </row>
    <row r="105" spans="1:13">
      <c r="A105" s="1"/>
      <c r="B105" s="46"/>
    </row>
    <row r="106" spans="1:13">
      <c r="A106" s="1"/>
      <c r="B106" s="46"/>
    </row>
    <row r="107" spans="1:13">
      <c r="A107" s="1"/>
      <c r="B107" s="46"/>
    </row>
    <row r="108" spans="1:13">
      <c r="A108" s="1"/>
      <c r="B108" s="46"/>
    </row>
    <row r="109" spans="1:13">
      <c r="A109" s="1"/>
      <c r="B109" s="46"/>
    </row>
    <row r="110" spans="1:13">
      <c r="A110" s="1"/>
      <c r="B110" s="46"/>
    </row>
    <row r="111" spans="1:13" ht="46.5">
      <c r="A111" s="15" t="s">
        <v>40</v>
      </c>
      <c r="B111" s="46"/>
    </row>
    <row r="112" spans="1:13">
      <c r="A112" s="10" t="s">
        <v>1</v>
      </c>
      <c r="B112" s="46" t="s">
        <v>2</v>
      </c>
      <c r="C112" t="s">
        <v>41</v>
      </c>
      <c r="D112" t="s">
        <v>42</v>
      </c>
      <c r="E112" t="s">
        <v>43</v>
      </c>
      <c r="F112" t="s">
        <v>44</v>
      </c>
      <c r="G112" t="s">
        <v>56</v>
      </c>
      <c r="H112" t="s">
        <v>45</v>
      </c>
      <c r="I112" t="s">
        <v>57</v>
      </c>
      <c r="J112" t="s">
        <v>58</v>
      </c>
    </row>
    <row r="113" spans="1:10" ht="25.5">
      <c r="A113" s="1" t="s">
        <v>100</v>
      </c>
      <c r="B113" s="46" t="s">
        <v>349</v>
      </c>
      <c r="C113" t="e">
        <f>VLOOKUP(B113,$BG$4:$BR$15,3,FALSE)</f>
        <v>#N/A</v>
      </c>
      <c r="D113" t="e">
        <f>VLOOKUP(B113,$BG$4:$BR$6,4,FALSE)</f>
        <v>#N/A</v>
      </c>
      <c r="E113" t="e">
        <f>VLOOKUP(B113,$BG$4:$BR$6,6,FALSE)</f>
        <v>#N/A</v>
      </c>
      <c r="F113" t="e">
        <f>VLOOKUP(B113,$BG$4:$BR$6,7,FALSE)</f>
        <v>#N/A</v>
      </c>
      <c r="G113" t="e">
        <f>VLOOKUP(B113,$BG$4:$BR$6,9,FALSE)</f>
        <v>#N/A</v>
      </c>
      <c r="H113" t="e">
        <f>VLOOKUP(B113,$BG$4:$BR$6,10,FALSE)</f>
        <v>#N/A</v>
      </c>
      <c r="I113" t="e">
        <f>VLOOKUP(B113,$BG$4:$BR$6,11,FALSE)</f>
        <v>#N/A</v>
      </c>
      <c r="J113" t="e">
        <f>VLOOKUP(B113,$BG$4:$BR$6,12,FALSE)</f>
        <v>#N/A</v>
      </c>
    </row>
    <row r="114" spans="1:10" ht="25.5">
      <c r="A114" s="1" t="s">
        <v>100</v>
      </c>
      <c r="B114" s="46" t="s">
        <v>350</v>
      </c>
      <c r="C114">
        <f>VLOOKUP(B114,$BG$4:$BR$15,3,FALSE)</f>
        <v>3</v>
      </c>
      <c r="D114">
        <f t="shared" ref="D114:D116" si="25">VLOOKUP(B114,$BG$4:$BR$6,4,FALSE)</f>
        <v>3</v>
      </c>
      <c r="E114">
        <f t="shared" ref="E114:E116" si="26">VLOOKUP(B114,$BG$4:$BR$6,6,FALSE)</f>
        <v>0</v>
      </c>
      <c r="F114">
        <f t="shared" ref="F114:F116" si="27">VLOOKUP(B114,$BG$4:$BR$6,7,FALSE)</f>
        <v>0</v>
      </c>
      <c r="G114">
        <f t="shared" ref="G114:G116" si="28">VLOOKUP(B114,$BG$4:$BR$6,9,FALSE)</f>
        <v>3</v>
      </c>
      <c r="H114">
        <f t="shared" ref="H114:H116" si="29">VLOOKUP(B114,$BG$4:$BR$6,10,FALSE)</f>
        <v>0</v>
      </c>
      <c r="I114">
        <f t="shared" ref="I114:I116" si="30">VLOOKUP(B114,$BG$4:$BR$6,11,FALSE)</f>
        <v>0</v>
      </c>
      <c r="J114">
        <f t="shared" ref="J114:J116" si="31">VLOOKUP(B114,$BG$4:$BR$6,12,FALSE)</f>
        <v>0</v>
      </c>
    </row>
    <row r="115" spans="1:10" ht="25.5">
      <c r="A115" s="1" t="s">
        <v>100</v>
      </c>
      <c r="B115" s="46" t="s">
        <v>351</v>
      </c>
      <c r="C115" t="e">
        <f>VLOOKUP(B115,$BG$4:$BR$15,3,FALSE)</f>
        <v>#N/A</v>
      </c>
      <c r="D115" t="e">
        <f t="shared" si="25"/>
        <v>#N/A</v>
      </c>
      <c r="E115" t="e">
        <f t="shared" si="26"/>
        <v>#N/A</v>
      </c>
      <c r="F115" t="e">
        <f t="shared" si="27"/>
        <v>#N/A</v>
      </c>
      <c r="G115" t="e">
        <f t="shared" si="28"/>
        <v>#N/A</v>
      </c>
      <c r="H115" t="e">
        <f t="shared" si="29"/>
        <v>#N/A</v>
      </c>
      <c r="I115" t="e">
        <f t="shared" si="30"/>
        <v>#N/A</v>
      </c>
      <c r="J115" t="e">
        <f t="shared" si="31"/>
        <v>#N/A</v>
      </c>
    </row>
    <row r="116" spans="1:10" ht="38.25">
      <c r="A116" s="1" t="s">
        <v>277</v>
      </c>
      <c r="B116" s="46" t="s">
        <v>352</v>
      </c>
      <c r="C116">
        <f>VLOOKUP(B116,$BG$4:$BR$15,3,FALSE)</f>
        <v>0</v>
      </c>
      <c r="D116">
        <f t="shared" si="25"/>
        <v>0</v>
      </c>
      <c r="E116">
        <f t="shared" si="26"/>
        <v>0</v>
      </c>
      <c r="F116">
        <f t="shared" si="27"/>
        <v>0</v>
      </c>
      <c r="G116">
        <f t="shared" si="28"/>
        <v>0</v>
      </c>
      <c r="H116">
        <f t="shared" si="29"/>
        <v>6</v>
      </c>
      <c r="I116">
        <f t="shared" si="30"/>
        <v>287</v>
      </c>
      <c r="J116">
        <f t="shared" si="31"/>
        <v>47.8</v>
      </c>
    </row>
    <row r="117" spans="1:10">
      <c r="A117" s="1"/>
      <c r="B117" s="46"/>
    </row>
    <row r="118" spans="1:10">
      <c r="A118" s="1"/>
      <c r="B118" s="46"/>
    </row>
    <row r="119" spans="1:10">
      <c r="A119" s="1"/>
      <c r="B119" s="46"/>
    </row>
    <row r="120" spans="1:10">
      <c r="A120" s="1"/>
      <c r="B120" s="46"/>
    </row>
    <row r="121" spans="1:10">
      <c r="A121" s="1"/>
      <c r="B121" s="46"/>
    </row>
    <row r="122" spans="1:10">
      <c r="A122" s="1"/>
      <c r="B122" s="46"/>
    </row>
    <row r="123" spans="1:10">
      <c r="A123" s="1"/>
      <c r="B123" s="46"/>
    </row>
    <row r="124" spans="1:10">
      <c r="A124" s="1"/>
      <c r="B124" s="46"/>
    </row>
    <row r="125" spans="1:10">
      <c r="A125" s="1"/>
      <c r="B125" s="46"/>
    </row>
    <row r="126" spans="1:10">
      <c r="A126" s="1"/>
      <c r="B126" s="46"/>
    </row>
    <row r="127" spans="1:10">
      <c r="A127" s="1"/>
      <c r="B127" s="46"/>
    </row>
    <row r="128" spans="1:10">
      <c r="A128" s="1"/>
      <c r="B128" s="46"/>
    </row>
    <row r="129" spans="1:2">
      <c r="A129" s="1"/>
      <c r="B129" s="46"/>
    </row>
    <row r="130" spans="1:2">
      <c r="A130" s="1"/>
      <c r="B130" s="46"/>
    </row>
    <row r="131" spans="1:2">
      <c r="A131" s="1"/>
      <c r="B131" s="46"/>
    </row>
    <row r="132" spans="1:2">
      <c r="A132" s="1"/>
      <c r="B132" s="46"/>
    </row>
  </sheetData>
  <mergeCells count="13">
    <mergeCell ref="AK2:AN2"/>
    <mergeCell ref="O2:P2"/>
    <mergeCell ref="Q2:Y2"/>
    <mergeCell ref="AA2:AB2"/>
    <mergeCell ref="AC2:AF2"/>
    <mergeCell ref="AG2:AJ2"/>
    <mergeCell ref="BP2:BR2"/>
    <mergeCell ref="AP2:AQ2"/>
    <mergeCell ref="AR2:AV2"/>
    <mergeCell ref="AW2:BA2"/>
    <mergeCell ref="BB2:BE2"/>
    <mergeCell ref="BG2:BH2"/>
    <mergeCell ref="BI2:BO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A9A93-C122-411B-AE54-5F53ECE4C5D1}">
  <dimension ref="A1:BR132"/>
  <sheetViews>
    <sheetView workbookViewId="0">
      <selection activeCell="BG2" sqref="BG2:BR5"/>
    </sheetView>
  </sheetViews>
  <sheetFormatPr defaultRowHeight="15.75"/>
  <sheetData>
    <row r="1" spans="1:70" ht="36">
      <c r="A1" s="14" t="s">
        <v>9</v>
      </c>
      <c r="O1" s="12" t="s">
        <v>49</v>
      </c>
      <c r="AA1" s="12" t="s">
        <v>48</v>
      </c>
      <c r="AP1" s="13" t="s">
        <v>50</v>
      </c>
      <c r="BG1" s="11" t="s">
        <v>353</v>
      </c>
    </row>
    <row r="2" spans="1:70">
      <c r="A2" t="s">
        <v>1</v>
      </c>
      <c r="B2" s="46" t="s">
        <v>2</v>
      </c>
      <c r="C2" s="46" t="s">
        <v>3</v>
      </c>
      <c r="D2" s="46" t="s">
        <v>4</v>
      </c>
      <c r="E2" s="46" t="s">
        <v>5</v>
      </c>
      <c r="F2" s="46" t="s">
        <v>6</v>
      </c>
      <c r="G2" s="46" t="s">
        <v>7</v>
      </c>
      <c r="H2" s="46" t="s">
        <v>0</v>
      </c>
      <c r="I2" s="46" t="s">
        <v>8</v>
      </c>
      <c r="J2" s="46" t="s">
        <v>46</v>
      </c>
      <c r="K2" s="46" t="s">
        <v>35</v>
      </c>
      <c r="L2" s="46" t="s">
        <v>33</v>
      </c>
      <c r="M2" s="46" t="s">
        <v>34</v>
      </c>
      <c r="O2" s="75"/>
      <c r="P2" s="75"/>
      <c r="Q2" s="75" t="s">
        <v>9</v>
      </c>
      <c r="R2" s="75"/>
      <c r="S2" s="75"/>
      <c r="T2" s="75"/>
      <c r="U2" s="75"/>
      <c r="V2" s="75"/>
      <c r="W2" s="75"/>
      <c r="X2" s="75"/>
      <c r="Y2" s="75"/>
      <c r="AA2" s="75"/>
      <c r="AB2" s="75"/>
      <c r="AC2" s="75" t="s">
        <v>26</v>
      </c>
      <c r="AD2" s="75"/>
      <c r="AE2" s="75"/>
      <c r="AF2" s="75"/>
      <c r="AG2" s="75" t="s">
        <v>27</v>
      </c>
      <c r="AH2" s="75"/>
      <c r="AI2" s="75"/>
      <c r="AJ2" s="75"/>
      <c r="AK2" s="75" t="s">
        <v>378</v>
      </c>
      <c r="AL2" s="75"/>
      <c r="AM2" s="75"/>
      <c r="AN2" s="75"/>
      <c r="AP2" s="75"/>
      <c r="AQ2" s="75"/>
      <c r="AR2" s="75" t="s">
        <v>382</v>
      </c>
      <c r="AS2" s="75"/>
      <c r="AT2" s="75"/>
      <c r="AU2" s="75"/>
      <c r="AV2" s="75"/>
      <c r="AW2" s="75" t="s">
        <v>383</v>
      </c>
      <c r="AX2" s="75"/>
      <c r="AY2" s="75"/>
      <c r="AZ2" s="75"/>
      <c r="BA2" s="75"/>
      <c r="BB2" s="75" t="s">
        <v>384</v>
      </c>
      <c r="BC2" s="75"/>
      <c r="BD2" s="75"/>
      <c r="BE2" s="75"/>
      <c r="BG2" s="75"/>
      <c r="BH2" s="75"/>
      <c r="BI2" s="75" t="s">
        <v>40</v>
      </c>
      <c r="BJ2" s="75"/>
      <c r="BK2" s="75"/>
      <c r="BL2" s="75"/>
      <c r="BM2" s="75"/>
      <c r="BN2" s="75"/>
      <c r="BO2" s="75"/>
      <c r="BP2" s="75" t="s">
        <v>389</v>
      </c>
      <c r="BQ2" s="75"/>
      <c r="BR2" s="75"/>
    </row>
    <row r="3" spans="1:70">
      <c r="A3" s="1" t="s">
        <v>105</v>
      </c>
      <c r="B3" s="46" t="s">
        <v>279</v>
      </c>
      <c r="C3" s="1" t="e">
        <f>VLOOKUP(B3,$O$4:$Y$11,3,FALSE)</f>
        <v>#N/A</v>
      </c>
      <c r="D3" s="1" t="e">
        <f>VLOOKUP(B3,$O$4:$Y$11,4,FALSE)</f>
        <v>#N/A</v>
      </c>
      <c r="E3" s="1" t="e">
        <f>VLOOKUP(B3,$O$4:$Y$11,5,FALSE)</f>
        <v>#N/A</v>
      </c>
      <c r="F3" s="1" t="e">
        <f>VLOOKUP(B3,$O$4:$Y$11,6,FALSE)</f>
        <v>#N/A</v>
      </c>
      <c r="G3" s="1" t="e">
        <f>VLOOKUP(B3,$O$4:$Y$11,7,FALSE)</f>
        <v>#N/A</v>
      </c>
      <c r="H3" s="1" t="e">
        <f>VLOOKUP(B3,$O$4:$Y$11,9,FALSE)</f>
        <v>#N/A</v>
      </c>
      <c r="I3" s="1" t="e">
        <f>VLOOKUP(B3,$O$4:$Y$11,10,FALSE)</f>
        <v>#N/A</v>
      </c>
      <c r="J3" s="1" t="e">
        <f>VLOOKUP(B3,$O$4:$Y$11,11,FALSE)</f>
        <v>#N/A</v>
      </c>
      <c r="K3" s="1" t="e">
        <f>VLOOKUP(B3,$AA$4:$AN$56,3,FALSE)</f>
        <v>#N/A</v>
      </c>
      <c r="L3" s="1" t="e">
        <f>VLOOKUP(B3,$AA$4:$AN$56,4,FALSE)</f>
        <v>#N/A</v>
      </c>
      <c r="M3" s="1" t="e">
        <f>VLOOKUP(B3,$AA$4:$AN$56,6,FALSE)</f>
        <v>#N/A</v>
      </c>
      <c r="O3" s="65" t="s">
        <v>2</v>
      </c>
      <c r="P3" s="65" t="s">
        <v>374</v>
      </c>
      <c r="Q3" s="65" t="s">
        <v>3</v>
      </c>
      <c r="R3" s="65" t="s">
        <v>4</v>
      </c>
      <c r="S3" s="65" t="s">
        <v>5</v>
      </c>
      <c r="T3" s="65" t="s">
        <v>6</v>
      </c>
      <c r="U3" s="65" t="s">
        <v>7</v>
      </c>
      <c r="V3" s="65" t="s">
        <v>375</v>
      </c>
      <c r="W3" s="65" t="s">
        <v>0</v>
      </c>
      <c r="X3" s="65" t="s">
        <v>8</v>
      </c>
      <c r="Y3" s="65" t="s">
        <v>376</v>
      </c>
      <c r="AA3" s="67" t="s">
        <v>2</v>
      </c>
      <c r="AB3" s="67" t="s">
        <v>374</v>
      </c>
      <c r="AC3" s="67" t="s">
        <v>4</v>
      </c>
      <c r="AD3" s="67" t="s">
        <v>6</v>
      </c>
      <c r="AE3" s="67" t="s">
        <v>28</v>
      </c>
      <c r="AF3" s="67" t="s">
        <v>0</v>
      </c>
      <c r="AG3" s="67" t="s">
        <v>379</v>
      </c>
      <c r="AH3" s="67" t="s">
        <v>6</v>
      </c>
      <c r="AI3" s="67" t="s">
        <v>28</v>
      </c>
      <c r="AJ3" s="67" t="s">
        <v>0</v>
      </c>
      <c r="AK3" s="67" t="s">
        <v>380</v>
      </c>
      <c r="AL3" s="67" t="s">
        <v>6</v>
      </c>
      <c r="AM3" s="67" t="s">
        <v>28</v>
      </c>
      <c r="AN3" s="67" t="s">
        <v>0</v>
      </c>
      <c r="AP3" s="69" t="s">
        <v>2</v>
      </c>
      <c r="AQ3" s="69" t="s">
        <v>374</v>
      </c>
      <c r="AR3" s="69" t="s">
        <v>36</v>
      </c>
      <c r="AS3" s="69" t="s">
        <v>37</v>
      </c>
      <c r="AT3" s="69" t="s">
        <v>38</v>
      </c>
      <c r="AU3" s="69" t="s">
        <v>385</v>
      </c>
      <c r="AV3" s="69" t="s">
        <v>386</v>
      </c>
      <c r="AW3" s="69" t="s">
        <v>8</v>
      </c>
      <c r="AX3" s="69" t="s">
        <v>6</v>
      </c>
      <c r="AY3" s="69" t="s">
        <v>28</v>
      </c>
      <c r="AZ3" s="69" t="s">
        <v>0</v>
      </c>
      <c r="BA3" s="69" t="s">
        <v>387</v>
      </c>
      <c r="BB3" s="69" t="s">
        <v>15</v>
      </c>
      <c r="BC3" s="69" t="s">
        <v>6</v>
      </c>
      <c r="BD3" s="69" t="s">
        <v>0</v>
      </c>
      <c r="BE3" s="69" t="s">
        <v>39</v>
      </c>
      <c r="BG3" s="71" t="s">
        <v>2</v>
      </c>
      <c r="BH3" s="71" t="s">
        <v>374</v>
      </c>
      <c r="BI3" s="71" t="s">
        <v>41</v>
      </c>
      <c r="BJ3" s="71" t="s">
        <v>42</v>
      </c>
      <c r="BK3" s="71" t="s">
        <v>390</v>
      </c>
      <c r="BL3" s="71" t="s">
        <v>43</v>
      </c>
      <c r="BM3" s="71" t="s">
        <v>44</v>
      </c>
      <c r="BN3" s="71" t="s">
        <v>391</v>
      </c>
      <c r="BO3" s="71" t="s">
        <v>392</v>
      </c>
      <c r="BP3" s="71" t="s">
        <v>45</v>
      </c>
      <c r="BQ3" s="71" t="s">
        <v>6</v>
      </c>
      <c r="BR3" s="71" t="s">
        <v>28</v>
      </c>
    </row>
    <row r="4" spans="1:70" ht="30">
      <c r="A4" s="1" t="s">
        <v>105</v>
      </c>
      <c r="B4" s="46" t="s">
        <v>280</v>
      </c>
      <c r="C4" s="1" t="e">
        <f>VLOOKUP(B4,$O$4:$Y$11,3,FALSE)</f>
        <v>#N/A</v>
      </c>
      <c r="D4" s="1" t="e">
        <f>VLOOKUP(B4,$O$4:$Y$11,4,FALSE)</f>
        <v>#N/A</v>
      </c>
      <c r="E4" s="1" t="e">
        <f>VLOOKUP(B4,$O$4:$Y$11,5,FALSE)</f>
        <v>#N/A</v>
      </c>
      <c r="F4" s="1" t="e">
        <f>VLOOKUP(B4,$O$4:$Y$11,6,FALSE)</f>
        <v>#N/A</v>
      </c>
      <c r="G4" s="1" t="e">
        <f>VLOOKUP(B4,$O$4:$Y$11,7,FALSE)</f>
        <v>#N/A</v>
      </c>
      <c r="H4" s="1" t="e">
        <f>VLOOKUP(B4,$O$4:$Y$11,9,FALSE)</f>
        <v>#N/A</v>
      </c>
      <c r="I4" s="1" t="e">
        <f>VLOOKUP(B4,$O$4:$Y$11,10,FALSE)</f>
        <v>#N/A</v>
      </c>
      <c r="J4" s="1" t="e">
        <f>VLOOKUP(B4,$O$4:$Y$11,11,FALSE)</f>
        <v>#N/A</v>
      </c>
      <c r="K4" s="1" t="e">
        <f t="shared" ref="K4:K7" si="0">VLOOKUP(B4,$AA$4:$AN$56,3,FALSE)</f>
        <v>#N/A</v>
      </c>
      <c r="L4" s="1" t="e">
        <f t="shared" ref="L4:L7" si="1">VLOOKUP(B4,$AA$4:$AN$56,4,FALSE)</f>
        <v>#N/A</v>
      </c>
      <c r="M4" s="1" t="e">
        <f t="shared" ref="M4:M7" si="2">VLOOKUP(B4,$AA$4:$AN$56,6,FALSE)</f>
        <v>#N/A</v>
      </c>
      <c r="O4" s="65" t="s">
        <v>282</v>
      </c>
      <c r="P4" s="66" t="s">
        <v>377</v>
      </c>
      <c r="Q4" s="66">
        <v>21</v>
      </c>
      <c r="R4" s="66">
        <v>38</v>
      </c>
      <c r="S4" s="66">
        <v>55.3</v>
      </c>
      <c r="T4" s="66">
        <v>214</v>
      </c>
      <c r="U4" s="66">
        <v>5.6</v>
      </c>
      <c r="V4" s="66">
        <v>6.2</v>
      </c>
      <c r="W4" s="66">
        <v>1</v>
      </c>
      <c r="X4" s="66">
        <v>0</v>
      </c>
      <c r="Y4" s="66">
        <v>111.3</v>
      </c>
      <c r="AA4" s="67" t="s">
        <v>286</v>
      </c>
      <c r="AB4" s="68" t="s">
        <v>377</v>
      </c>
      <c r="AC4" s="68">
        <v>12</v>
      </c>
      <c r="AD4" s="68">
        <v>55</v>
      </c>
      <c r="AE4" s="68">
        <v>4.5999999999999996</v>
      </c>
      <c r="AF4" s="68">
        <v>0</v>
      </c>
      <c r="AG4" s="68">
        <v>1</v>
      </c>
      <c r="AH4" s="68">
        <v>-2</v>
      </c>
      <c r="AI4" s="68">
        <v>-2</v>
      </c>
      <c r="AJ4" s="68">
        <v>0</v>
      </c>
      <c r="AK4" s="68">
        <v>13</v>
      </c>
      <c r="AL4" s="68">
        <v>53</v>
      </c>
      <c r="AM4" s="68">
        <v>4.0999999999999996</v>
      </c>
      <c r="AN4" s="68">
        <v>0</v>
      </c>
      <c r="AP4" s="69" t="s">
        <v>322</v>
      </c>
      <c r="AQ4" s="70" t="s">
        <v>377</v>
      </c>
      <c r="AR4" s="70">
        <v>5</v>
      </c>
      <c r="AS4" s="70">
        <v>2</v>
      </c>
      <c r="AT4" s="70">
        <v>7</v>
      </c>
      <c r="AU4" s="70">
        <v>0.5</v>
      </c>
      <c r="AV4" s="70">
        <v>0</v>
      </c>
      <c r="AW4" s="70"/>
      <c r="AX4" s="70"/>
      <c r="AY4" s="70"/>
      <c r="AZ4" s="70"/>
      <c r="BA4" s="70"/>
      <c r="BB4" s="70"/>
      <c r="BC4" s="70"/>
      <c r="BD4" s="70"/>
      <c r="BE4" s="70"/>
      <c r="BG4" s="71" t="s">
        <v>350</v>
      </c>
      <c r="BH4" s="72" t="s">
        <v>377</v>
      </c>
      <c r="BI4" s="72">
        <v>1</v>
      </c>
      <c r="BJ4" s="72">
        <v>1</v>
      </c>
      <c r="BK4" s="72">
        <v>100</v>
      </c>
      <c r="BL4" s="72">
        <v>1</v>
      </c>
      <c r="BM4" s="72">
        <v>2</v>
      </c>
      <c r="BN4" s="72">
        <v>50</v>
      </c>
      <c r="BO4" s="72">
        <v>4</v>
      </c>
      <c r="BP4" s="72"/>
      <c r="BQ4" s="72"/>
      <c r="BR4" s="72"/>
    </row>
    <row r="5" spans="1:70" ht="45">
      <c r="A5" s="1" t="s">
        <v>105</v>
      </c>
      <c r="B5" s="46" t="s">
        <v>281</v>
      </c>
      <c r="C5" s="1" t="e">
        <f>VLOOKUP(B5,$O$4:$Y$11,3,FALSE)</f>
        <v>#N/A</v>
      </c>
      <c r="D5" s="1" t="e">
        <f>VLOOKUP(B5,$O$4:$Y$11,4,FALSE)</f>
        <v>#N/A</v>
      </c>
      <c r="E5" s="1" t="e">
        <f>VLOOKUP(B5,$O$4:$Y$11,5,FALSE)</f>
        <v>#N/A</v>
      </c>
      <c r="F5" s="1" t="e">
        <f>VLOOKUP(B5,$O$4:$Y$11,6,FALSE)</f>
        <v>#N/A</v>
      </c>
      <c r="G5" s="1" t="e">
        <f>VLOOKUP(B5,$O$4:$Y$11,7,FALSE)</f>
        <v>#N/A</v>
      </c>
      <c r="H5" s="1" t="e">
        <f>VLOOKUP(B5,$O$4:$Y$11,9,FALSE)</f>
        <v>#N/A</v>
      </c>
      <c r="I5" s="1" t="e">
        <f>VLOOKUP(B5,$O$4:$Y$11,10,FALSE)</f>
        <v>#N/A</v>
      </c>
      <c r="J5" s="1" t="e">
        <f>VLOOKUP(B5,$O$4:$Y$11,11,FALSE)</f>
        <v>#N/A</v>
      </c>
      <c r="K5" s="1" t="e">
        <f t="shared" si="0"/>
        <v>#N/A</v>
      </c>
      <c r="L5" s="1" t="e">
        <f t="shared" si="1"/>
        <v>#N/A</v>
      </c>
      <c r="M5" s="1" t="e">
        <f t="shared" si="2"/>
        <v>#N/A</v>
      </c>
      <c r="O5" s="65" t="s">
        <v>287</v>
      </c>
      <c r="P5" s="66" t="s">
        <v>377</v>
      </c>
      <c r="Q5" s="66">
        <v>0</v>
      </c>
      <c r="R5" s="66">
        <v>1</v>
      </c>
      <c r="S5" s="66">
        <v>0</v>
      </c>
      <c r="T5" s="66">
        <v>0</v>
      </c>
      <c r="U5" s="66">
        <v>0</v>
      </c>
      <c r="V5" s="66">
        <v>0</v>
      </c>
      <c r="W5" s="66">
        <v>0</v>
      </c>
      <c r="X5" s="66">
        <v>0</v>
      </c>
      <c r="Y5" s="66">
        <v>0</v>
      </c>
      <c r="AA5" s="67" t="s">
        <v>287</v>
      </c>
      <c r="AB5" s="68" t="s">
        <v>377</v>
      </c>
      <c r="AC5" s="68">
        <v>11</v>
      </c>
      <c r="AD5" s="68">
        <v>27</v>
      </c>
      <c r="AE5" s="68">
        <v>2.5</v>
      </c>
      <c r="AF5" s="68">
        <v>1</v>
      </c>
      <c r="AG5" s="68">
        <v>1</v>
      </c>
      <c r="AH5" s="68">
        <v>1</v>
      </c>
      <c r="AI5" s="68">
        <v>1</v>
      </c>
      <c r="AJ5" s="68">
        <v>0</v>
      </c>
      <c r="AK5" s="68">
        <v>12</v>
      </c>
      <c r="AL5" s="68">
        <v>28</v>
      </c>
      <c r="AM5" s="68">
        <v>2.2999999999999998</v>
      </c>
      <c r="AN5" s="68">
        <v>1</v>
      </c>
      <c r="AP5" s="69" t="s">
        <v>331</v>
      </c>
      <c r="AQ5" s="70" t="s">
        <v>377</v>
      </c>
      <c r="AR5" s="70">
        <v>4</v>
      </c>
      <c r="AS5" s="70">
        <v>3</v>
      </c>
      <c r="AT5" s="70">
        <v>7</v>
      </c>
      <c r="AU5" s="70">
        <v>1</v>
      </c>
      <c r="AV5" s="70">
        <v>0</v>
      </c>
      <c r="AW5" s="70"/>
      <c r="AX5" s="70"/>
      <c r="AY5" s="70"/>
      <c r="AZ5" s="70"/>
      <c r="BA5" s="70">
        <v>1</v>
      </c>
      <c r="BB5" s="70"/>
      <c r="BC5" s="70"/>
      <c r="BD5" s="70"/>
      <c r="BE5" s="70"/>
      <c r="BG5" s="71" t="s">
        <v>352</v>
      </c>
      <c r="BH5" s="72" t="s">
        <v>377</v>
      </c>
      <c r="BI5" s="72"/>
      <c r="BJ5" s="72"/>
      <c r="BK5" s="72"/>
      <c r="BL5" s="72"/>
      <c r="BM5" s="72"/>
      <c r="BN5" s="72"/>
      <c r="BO5" s="72"/>
      <c r="BP5" s="72">
        <v>5</v>
      </c>
      <c r="BQ5" s="72">
        <v>201</v>
      </c>
      <c r="BR5" s="72">
        <v>40.200000000000003</v>
      </c>
    </row>
    <row r="6" spans="1:70" ht="30">
      <c r="A6" s="1" t="s">
        <v>105</v>
      </c>
      <c r="B6" s="46" t="s">
        <v>282</v>
      </c>
      <c r="C6" s="1">
        <f>VLOOKUP(B6,$O$4:$Y$11,3,FALSE)</f>
        <v>21</v>
      </c>
      <c r="D6" s="1">
        <f>VLOOKUP(B6,$O$4:$Y$11,4,FALSE)</f>
        <v>38</v>
      </c>
      <c r="E6" s="1">
        <f>VLOOKUP(B6,$O$4:$Y$11,5,FALSE)</f>
        <v>55.3</v>
      </c>
      <c r="F6" s="1">
        <f>VLOOKUP(B6,$O$4:$Y$11,6,FALSE)</f>
        <v>214</v>
      </c>
      <c r="G6" s="1">
        <f>VLOOKUP(B6,$O$4:$Y$11,7,FALSE)</f>
        <v>5.6</v>
      </c>
      <c r="H6" s="1">
        <f>VLOOKUP(B6,$O$4:$Y$11,9,FALSE)</f>
        <v>1</v>
      </c>
      <c r="I6" s="1">
        <f>VLOOKUP(B6,$O$4:$Y$11,10,FALSE)</f>
        <v>0</v>
      </c>
      <c r="J6" s="1">
        <f>VLOOKUP(B6,$O$4:$Y$11,11,FALSE)</f>
        <v>111.3</v>
      </c>
      <c r="K6" s="1">
        <f t="shared" si="0"/>
        <v>4</v>
      </c>
      <c r="L6" s="1">
        <f t="shared" si="1"/>
        <v>9</v>
      </c>
      <c r="M6" s="1">
        <f t="shared" si="2"/>
        <v>0</v>
      </c>
      <c r="O6" s="46"/>
      <c r="P6" s="1"/>
      <c r="Q6" s="1"/>
      <c r="R6" s="1"/>
      <c r="S6" s="1"/>
      <c r="T6" s="1"/>
      <c r="U6" s="1"/>
      <c r="V6" s="1"/>
      <c r="W6" s="1"/>
      <c r="X6" s="1"/>
      <c r="Y6" s="1"/>
      <c r="AA6" s="67" t="s">
        <v>282</v>
      </c>
      <c r="AB6" s="68" t="s">
        <v>377</v>
      </c>
      <c r="AC6" s="68">
        <v>4</v>
      </c>
      <c r="AD6" s="68">
        <v>9</v>
      </c>
      <c r="AE6" s="68">
        <v>2.2999999999999998</v>
      </c>
      <c r="AF6" s="68">
        <v>0</v>
      </c>
      <c r="AG6" s="68"/>
      <c r="AH6" s="68"/>
      <c r="AI6" s="68"/>
      <c r="AJ6" s="68"/>
      <c r="AK6" s="68">
        <v>4</v>
      </c>
      <c r="AL6" s="68">
        <v>9</v>
      </c>
      <c r="AM6" s="68">
        <v>2.2999999999999998</v>
      </c>
      <c r="AN6" s="68">
        <v>0</v>
      </c>
      <c r="AP6" s="69" t="s">
        <v>314</v>
      </c>
      <c r="AQ6" s="70" t="s">
        <v>377</v>
      </c>
      <c r="AR6" s="70">
        <v>4</v>
      </c>
      <c r="AS6" s="70">
        <v>2</v>
      </c>
      <c r="AT6" s="70">
        <v>6</v>
      </c>
      <c r="AU6" s="70">
        <v>0</v>
      </c>
      <c r="AV6" s="70">
        <v>0</v>
      </c>
      <c r="AW6" s="70"/>
      <c r="AX6" s="70"/>
      <c r="AY6" s="70"/>
      <c r="AZ6" s="70"/>
      <c r="BA6" s="70"/>
      <c r="BB6" s="70"/>
      <c r="BC6" s="70"/>
      <c r="BD6" s="70"/>
      <c r="BE6" s="70"/>
      <c r="BG6" s="46"/>
      <c r="BH6" s="1"/>
      <c r="BI6" s="10"/>
      <c r="BJ6" s="10"/>
      <c r="BK6" s="10"/>
      <c r="BL6" s="10"/>
      <c r="BM6" s="10"/>
      <c r="BN6" s="10"/>
      <c r="BO6" s="10"/>
      <c r="BP6" s="1"/>
      <c r="BQ6" s="1"/>
      <c r="BR6" s="1"/>
    </row>
    <row r="7" spans="1:70" ht="30">
      <c r="A7" s="1" t="s">
        <v>105</v>
      </c>
      <c r="B7" s="46" t="s">
        <v>283</v>
      </c>
      <c r="C7" s="1" t="e">
        <f>VLOOKUP(B7,$O$4:$Y$11,3,FALSE)</f>
        <v>#N/A</v>
      </c>
      <c r="D7" s="1" t="e">
        <f>VLOOKUP(B7,$O$4:$Y$11,4,FALSE)</f>
        <v>#N/A</v>
      </c>
      <c r="E7" s="1" t="e">
        <f>VLOOKUP(B7,$O$4:$Y$11,5,FALSE)</f>
        <v>#N/A</v>
      </c>
      <c r="F7" s="1" t="e">
        <f>VLOOKUP(B7,$O$4:$Y$11,6,FALSE)</f>
        <v>#N/A</v>
      </c>
      <c r="G7" s="1" t="e">
        <f>VLOOKUP(B7,$O$4:$Y$11,7,FALSE)</f>
        <v>#N/A</v>
      </c>
      <c r="H7" s="1" t="e">
        <f>VLOOKUP(B7,$O$4:$Y$11,9,FALSE)</f>
        <v>#N/A</v>
      </c>
      <c r="I7" s="1" t="e">
        <f>VLOOKUP(B7,$O$4:$Y$11,10,FALSE)</f>
        <v>#N/A</v>
      </c>
      <c r="J7" s="1" t="e">
        <f>VLOOKUP(B7,$O$4:$Y$11,11,FALSE)</f>
        <v>#N/A</v>
      </c>
      <c r="K7" s="1" t="e">
        <f t="shared" si="0"/>
        <v>#N/A</v>
      </c>
      <c r="L7" s="1" t="e">
        <f t="shared" si="1"/>
        <v>#N/A</v>
      </c>
      <c r="M7" s="1" t="e">
        <f t="shared" si="2"/>
        <v>#N/A</v>
      </c>
      <c r="AA7" s="67" t="s">
        <v>354</v>
      </c>
      <c r="AB7" s="68" t="s">
        <v>377</v>
      </c>
      <c r="AC7" s="68"/>
      <c r="AD7" s="68"/>
      <c r="AE7" s="68"/>
      <c r="AF7" s="68"/>
      <c r="AG7" s="68">
        <v>7</v>
      </c>
      <c r="AH7" s="68">
        <v>55</v>
      </c>
      <c r="AI7" s="68">
        <v>7.9</v>
      </c>
      <c r="AJ7" s="68">
        <v>0</v>
      </c>
      <c r="AK7" s="68">
        <v>7</v>
      </c>
      <c r="AL7" s="68">
        <v>55</v>
      </c>
      <c r="AM7" s="68">
        <v>7.9</v>
      </c>
      <c r="AN7" s="68">
        <v>0</v>
      </c>
      <c r="AP7" s="69" t="s">
        <v>318</v>
      </c>
      <c r="AQ7" s="70" t="s">
        <v>377</v>
      </c>
      <c r="AR7" s="70">
        <v>2</v>
      </c>
      <c r="AS7" s="70">
        <v>3</v>
      </c>
      <c r="AT7" s="70">
        <v>5</v>
      </c>
      <c r="AU7" s="70">
        <v>0</v>
      </c>
      <c r="AV7" s="70">
        <v>0</v>
      </c>
      <c r="AW7" s="70"/>
      <c r="AX7" s="70"/>
      <c r="AY7" s="70"/>
      <c r="AZ7" s="70"/>
      <c r="BA7" s="70">
        <v>1</v>
      </c>
      <c r="BB7" s="70"/>
      <c r="BC7" s="70"/>
      <c r="BD7" s="70"/>
      <c r="BE7" s="70"/>
    </row>
    <row r="8" spans="1:70" ht="30">
      <c r="A8" s="1"/>
      <c r="B8" s="46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AA8" s="67" t="s">
        <v>381</v>
      </c>
      <c r="AB8" s="68" t="s">
        <v>377</v>
      </c>
      <c r="AC8" s="68"/>
      <c r="AD8" s="68"/>
      <c r="AE8" s="68"/>
      <c r="AF8" s="68"/>
      <c r="AG8" s="68">
        <v>7</v>
      </c>
      <c r="AH8" s="68">
        <v>46</v>
      </c>
      <c r="AI8" s="68">
        <v>6.6</v>
      </c>
      <c r="AJ8" s="68">
        <v>0</v>
      </c>
      <c r="AK8" s="68">
        <v>7</v>
      </c>
      <c r="AL8" s="68">
        <v>46</v>
      </c>
      <c r="AM8" s="68">
        <v>6.6</v>
      </c>
      <c r="AN8" s="68">
        <v>0</v>
      </c>
      <c r="AP8" s="69" t="s">
        <v>320</v>
      </c>
      <c r="AQ8" s="70" t="s">
        <v>377</v>
      </c>
      <c r="AR8" s="70">
        <v>3</v>
      </c>
      <c r="AS8" s="70">
        <v>2</v>
      </c>
      <c r="AT8" s="70">
        <v>5</v>
      </c>
      <c r="AU8" s="70">
        <v>0</v>
      </c>
      <c r="AV8" s="70">
        <v>0</v>
      </c>
      <c r="AW8" s="70"/>
      <c r="AX8" s="70"/>
      <c r="AY8" s="70"/>
      <c r="AZ8" s="70"/>
      <c r="BA8" s="70">
        <v>1</v>
      </c>
      <c r="BB8" s="70"/>
      <c r="BC8" s="70"/>
      <c r="BD8" s="70"/>
      <c r="BE8" s="70"/>
    </row>
    <row r="9" spans="1:70" ht="30">
      <c r="A9" s="1"/>
      <c r="B9" s="46"/>
      <c r="P9" s="46"/>
      <c r="Q9" s="1"/>
      <c r="R9" s="1"/>
      <c r="S9" s="1"/>
      <c r="T9" s="1"/>
      <c r="U9" s="1"/>
      <c r="V9" s="1"/>
      <c r="W9" s="1"/>
      <c r="X9" s="1"/>
      <c r="AA9" s="67" t="s">
        <v>292</v>
      </c>
      <c r="AB9" s="68" t="s">
        <v>377</v>
      </c>
      <c r="AC9" s="68"/>
      <c r="AD9" s="68"/>
      <c r="AE9" s="68"/>
      <c r="AF9" s="68"/>
      <c r="AG9" s="68">
        <v>4</v>
      </c>
      <c r="AH9" s="68">
        <v>107</v>
      </c>
      <c r="AI9" s="68">
        <v>26.8</v>
      </c>
      <c r="AJ9" s="68">
        <v>1</v>
      </c>
      <c r="AK9" s="68">
        <v>4</v>
      </c>
      <c r="AL9" s="68">
        <v>107</v>
      </c>
      <c r="AM9" s="68">
        <v>26.8</v>
      </c>
      <c r="AN9" s="68">
        <v>1</v>
      </c>
      <c r="AP9" s="69" t="s">
        <v>388</v>
      </c>
      <c r="AQ9" s="70" t="s">
        <v>377</v>
      </c>
      <c r="AR9" s="70">
        <v>5</v>
      </c>
      <c r="AS9" s="70">
        <v>0</v>
      </c>
      <c r="AT9" s="70">
        <v>5</v>
      </c>
      <c r="AU9" s="70">
        <v>2</v>
      </c>
      <c r="AV9" s="70">
        <v>0</v>
      </c>
      <c r="AW9" s="70"/>
      <c r="AX9" s="70"/>
      <c r="AY9" s="70"/>
      <c r="AZ9" s="70"/>
      <c r="BA9" s="70"/>
      <c r="BB9" s="70"/>
      <c r="BC9" s="70"/>
      <c r="BD9" s="70"/>
      <c r="BE9" s="70"/>
    </row>
    <row r="10" spans="1:70" ht="63">
      <c r="A10" s="17" t="s">
        <v>26</v>
      </c>
      <c r="B10" s="46"/>
      <c r="O10" s="12"/>
      <c r="P10" s="46"/>
      <c r="Q10" s="1"/>
      <c r="R10" s="1"/>
      <c r="S10" s="1"/>
      <c r="T10" s="1"/>
      <c r="U10" s="1"/>
      <c r="V10" s="1"/>
      <c r="W10" s="1"/>
      <c r="X10" s="1"/>
      <c r="AA10" s="67" t="s">
        <v>302</v>
      </c>
      <c r="AB10" s="68" t="s">
        <v>377</v>
      </c>
      <c r="AC10" s="68"/>
      <c r="AD10" s="68"/>
      <c r="AE10" s="68"/>
      <c r="AF10" s="68"/>
      <c r="AG10" s="68">
        <v>1</v>
      </c>
      <c r="AH10" s="68">
        <v>7</v>
      </c>
      <c r="AI10" s="68">
        <v>7</v>
      </c>
      <c r="AJ10" s="68">
        <v>0</v>
      </c>
      <c r="AK10" s="68">
        <v>1</v>
      </c>
      <c r="AL10" s="68">
        <v>7</v>
      </c>
      <c r="AM10" s="68">
        <v>7</v>
      </c>
      <c r="AN10" s="68">
        <v>0</v>
      </c>
      <c r="AP10" s="69" t="s">
        <v>306</v>
      </c>
      <c r="AQ10" s="70" t="s">
        <v>377</v>
      </c>
      <c r="AR10" s="70">
        <v>2</v>
      </c>
      <c r="AS10" s="70">
        <v>1</v>
      </c>
      <c r="AT10" s="70">
        <v>3</v>
      </c>
      <c r="AU10" s="70">
        <v>2</v>
      </c>
      <c r="AV10" s="70">
        <v>2</v>
      </c>
      <c r="AW10" s="70"/>
      <c r="AX10" s="70"/>
      <c r="AY10" s="70"/>
      <c r="AZ10" s="70"/>
      <c r="BA10" s="70"/>
      <c r="BB10" s="70"/>
      <c r="BC10" s="70"/>
      <c r="BD10" s="70"/>
      <c r="BE10" s="70"/>
    </row>
    <row r="11" spans="1:70" ht="30">
      <c r="A11" s="10" t="s">
        <v>1</v>
      </c>
      <c r="B11" s="46" t="s">
        <v>2</v>
      </c>
      <c r="C11" t="s">
        <v>29</v>
      </c>
      <c r="D11" t="s">
        <v>6</v>
      </c>
      <c r="E11" t="s">
        <v>28</v>
      </c>
      <c r="F11" t="s">
        <v>0</v>
      </c>
      <c r="G11" t="s">
        <v>30</v>
      </c>
      <c r="H11" t="s">
        <v>32</v>
      </c>
      <c r="I11" t="s">
        <v>31</v>
      </c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/>
      <c r="AP11" s="69" t="s">
        <v>309</v>
      </c>
      <c r="AQ11" s="70" t="s">
        <v>377</v>
      </c>
      <c r="AR11" s="70">
        <v>2</v>
      </c>
      <c r="AS11" s="70">
        <v>1</v>
      </c>
      <c r="AT11" s="70">
        <v>3</v>
      </c>
      <c r="AU11" s="70">
        <v>0</v>
      </c>
      <c r="AV11" s="70">
        <v>0</v>
      </c>
      <c r="AW11" s="70"/>
      <c r="AX11" s="70"/>
      <c r="AY11" s="70"/>
      <c r="AZ11" s="70"/>
      <c r="BA11" s="70"/>
      <c r="BB11" s="70"/>
      <c r="BC11" s="70"/>
      <c r="BD11" s="70"/>
      <c r="BE11" s="70"/>
    </row>
    <row r="12" spans="1:70" ht="30">
      <c r="A12" s="1" t="s">
        <v>90</v>
      </c>
      <c r="B12" s="46" t="s">
        <v>284</v>
      </c>
      <c r="C12" t="e">
        <f t="shared" ref="C12:C17" si="3">VLOOKUP(B12,$AA$4:$AN$36,3,FALSE)</f>
        <v>#N/A</v>
      </c>
      <c r="D12" t="e">
        <f t="shared" ref="D12:D17" si="4">VLOOKUP(B12,$AA$4:$AN$36,4,FALSE)</f>
        <v>#N/A</v>
      </c>
      <c r="E12" t="e">
        <f t="shared" ref="E12:E17" si="5">VLOOKUP(B12,$AA$4:$AN$36,5,FALSE)</f>
        <v>#N/A</v>
      </c>
      <c r="F12" t="e">
        <f t="shared" ref="F12:F17" si="6">VLOOKUP(B12,$AA$4:$AN$36,6,FALSE)</f>
        <v>#N/A</v>
      </c>
      <c r="G12" t="e">
        <f t="shared" ref="G12:G17" si="7">VLOOKUP(B12,$AA$4:$AN$36,7,FALSE)</f>
        <v>#N/A</v>
      </c>
      <c r="H12" t="e">
        <f t="shared" ref="H12:H17" si="8">VLOOKUP(B12,$AA$4:$AN$36,8,FALSE)</f>
        <v>#N/A</v>
      </c>
      <c r="I12" t="e">
        <f t="shared" ref="I12:I17" si="9">VLOOKUP(B12,$AA$4:$AN$36,10,FALSE)</f>
        <v>#N/A</v>
      </c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P12" s="69" t="s">
        <v>324</v>
      </c>
      <c r="AQ12" s="70" t="s">
        <v>377</v>
      </c>
      <c r="AR12" s="70">
        <v>3</v>
      </c>
      <c r="AS12" s="70">
        <v>0</v>
      </c>
      <c r="AT12" s="70">
        <v>3</v>
      </c>
      <c r="AU12" s="70">
        <v>2</v>
      </c>
      <c r="AV12" s="70">
        <v>0</v>
      </c>
      <c r="AW12" s="70"/>
      <c r="AX12" s="70"/>
      <c r="AY12" s="70"/>
      <c r="AZ12" s="70"/>
      <c r="BA12" s="70">
        <v>1</v>
      </c>
      <c r="BB12" s="70"/>
      <c r="BC12" s="70"/>
      <c r="BD12" s="70"/>
      <c r="BE12" s="70"/>
    </row>
    <row r="13" spans="1:70" ht="30">
      <c r="A13" s="1" t="s">
        <v>90</v>
      </c>
      <c r="B13" s="46" t="s">
        <v>285</v>
      </c>
      <c r="C13" t="e">
        <f t="shared" si="3"/>
        <v>#N/A</v>
      </c>
      <c r="D13" t="e">
        <f t="shared" si="4"/>
        <v>#N/A</v>
      </c>
      <c r="E13" t="e">
        <f t="shared" si="5"/>
        <v>#N/A</v>
      </c>
      <c r="F13" t="e">
        <f t="shared" si="6"/>
        <v>#N/A</v>
      </c>
      <c r="G13" t="e">
        <f t="shared" si="7"/>
        <v>#N/A</v>
      </c>
      <c r="H13" t="e">
        <f t="shared" si="8"/>
        <v>#N/A</v>
      </c>
      <c r="I13" t="e">
        <f t="shared" si="9"/>
        <v>#N/A</v>
      </c>
      <c r="O13" s="46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P13" s="69" t="s">
        <v>307</v>
      </c>
      <c r="AQ13" s="70" t="s">
        <v>377</v>
      </c>
      <c r="AR13" s="70">
        <v>0</v>
      </c>
      <c r="AS13" s="70">
        <v>2</v>
      </c>
      <c r="AT13" s="70">
        <v>2</v>
      </c>
      <c r="AU13" s="70">
        <v>0</v>
      </c>
      <c r="AV13" s="70">
        <v>0</v>
      </c>
      <c r="AW13" s="70"/>
      <c r="AX13" s="70"/>
      <c r="AY13" s="70"/>
      <c r="AZ13" s="70"/>
      <c r="BA13" s="70">
        <v>1</v>
      </c>
      <c r="BB13" s="70"/>
      <c r="BC13" s="70"/>
      <c r="BD13" s="70"/>
      <c r="BE13" s="70"/>
    </row>
    <row r="14" spans="1:70" ht="30">
      <c r="A14" s="1" t="s">
        <v>90</v>
      </c>
      <c r="B14" s="46" t="s">
        <v>286</v>
      </c>
      <c r="C14">
        <f t="shared" si="3"/>
        <v>12</v>
      </c>
      <c r="D14">
        <f t="shared" si="4"/>
        <v>55</v>
      </c>
      <c r="E14">
        <f t="shared" si="5"/>
        <v>4.5999999999999996</v>
      </c>
      <c r="F14">
        <f t="shared" si="6"/>
        <v>0</v>
      </c>
      <c r="G14">
        <f t="shared" si="7"/>
        <v>1</v>
      </c>
      <c r="H14">
        <f t="shared" si="8"/>
        <v>-2</v>
      </c>
      <c r="I14">
        <f t="shared" si="9"/>
        <v>0</v>
      </c>
      <c r="O14" s="46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P14" s="69" t="s">
        <v>313</v>
      </c>
      <c r="AQ14" s="70" t="s">
        <v>377</v>
      </c>
      <c r="AR14" s="70">
        <v>1</v>
      </c>
      <c r="AS14" s="70">
        <v>1</v>
      </c>
      <c r="AT14" s="70">
        <v>2</v>
      </c>
      <c r="AU14" s="70">
        <v>1</v>
      </c>
      <c r="AV14" s="70">
        <v>0</v>
      </c>
      <c r="AW14" s="70"/>
      <c r="AX14" s="70"/>
      <c r="AY14" s="70"/>
      <c r="AZ14" s="70"/>
      <c r="BA14" s="70"/>
      <c r="BB14" s="70"/>
      <c r="BC14" s="70"/>
      <c r="BD14" s="70"/>
      <c r="BE14" s="70"/>
    </row>
    <row r="15" spans="1:70" ht="30">
      <c r="A15" s="1" t="s">
        <v>90</v>
      </c>
      <c r="B15" s="46" t="s">
        <v>287</v>
      </c>
      <c r="C15">
        <f t="shared" si="3"/>
        <v>11</v>
      </c>
      <c r="D15">
        <f t="shared" si="4"/>
        <v>27</v>
      </c>
      <c r="E15">
        <f t="shared" si="5"/>
        <v>2.5</v>
      </c>
      <c r="F15">
        <f t="shared" si="6"/>
        <v>1</v>
      </c>
      <c r="G15">
        <f t="shared" si="7"/>
        <v>1</v>
      </c>
      <c r="H15">
        <f t="shared" si="8"/>
        <v>1</v>
      </c>
      <c r="I15">
        <f t="shared" si="9"/>
        <v>0</v>
      </c>
      <c r="O15" s="46"/>
      <c r="P15" s="1"/>
      <c r="Q15" s="1"/>
      <c r="R15" s="1"/>
      <c r="S15" s="1"/>
      <c r="T15" s="1"/>
      <c r="U15" s="10"/>
      <c r="V15" s="10"/>
      <c r="W15" s="10"/>
      <c r="X15" s="10"/>
      <c r="Y15" s="1"/>
      <c r="Z15" s="1"/>
      <c r="AA15" s="1"/>
      <c r="AB15" s="1"/>
      <c r="AP15" s="69" t="s">
        <v>330</v>
      </c>
      <c r="AQ15" s="70" t="s">
        <v>377</v>
      </c>
      <c r="AR15" s="70">
        <v>2</v>
      </c>
      <c r="AS15" s="70">
        <v>0</v>
      </c>
      <c r="AT15" s="70">
        <v>2</v>
      </c>
      <c r="AU15" s="70">
        <v>0</v>
      </c>
      <c r="AV15" s="70">
        <v>0</v>
      </c>
      <c r="AW15" s="70"/>
      <c r="AX15" s="70"/>
      <c r="AY15" s="70"/>
      <c r="AZ15" s="70"/>
      <c r="BA15" s="70">
        <v>1</v>
      </c>
      <c r="BB15" s="70"/>
      <c r="BC15" s="70"/>
      <c r="BD15" s="70"/>
      <c r="BE15" s="70"/>
    </row>
    <row r="16" spans="1:70" ht="30">
      <c r="A16" s="1" t="s">
        <v>90</v>
      </c>
      <c r="B16" s="46" t="s">
        <v>288</v>
      </c>
      <c r="C16" t="e">
        <f t="shared" si="3"/>
        <v>#N/A</v>
      </c>
      <c r="D16" t="e">
        <f t="shared" si="4"/>
        <v>#N/A</v>
      </c>
      <c r="E16" t="e">
        <f t="shared" si="5"/>
        <v>#N/A</v>
      </c>
      <c r="F16" t="e">
        <f t="shared" si="6"/>
        <v>#N/A</v>
      </c>
      <c r="G16" t="e">
        <f t="shared" si="7"/>
        <v>#N/A</v>
      </c>
      <c r="H16" t="e">
        <f t="shared" si="8"/>
        <v>#N/A</v>
      </c>
      <c r="I16" t="e">
        <f t="shared" si="9"/>
        <v>#N/A</v>
      </c>
      <c r="O16" s="46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P16" s="69" t="s">
        <v>342</v>
      </c>
      <c r="AQ16" s="70" t="s">
        <v>377</v>
      </c>
      <c r="AR16" s="70">
        <v>2</v>
      </c>
      <c r="AS16" s="70">
        <v>0</v>
      </c>
      <c r="AT16" s="70">
        <v>2</v>
      </c>
      <c r="AU16" s="70">
        <v>0</v>
      </c>
      <c r="AV16" s="70">
        <v>0</v>
      </c>
      <c r="AW16" s="70"/>
      <c r="AX16" s="70"/>
      <c r="AY16" s="70"/>
      <c r="AZ16" s="70"/>
      <c r="BA16" s="70"/>
      <c r="BB16" s="70"/>
      <c r="BC16" s="70"/>
      <c r="BD16" s="70"/>
      <c r="BE16" s="70"/>
    </row>
    <row r="17" spans="1:57" ht="30">
      <c r="A17" s="1" t="s">
        <v>90</v>
      </c>
      <c r="B17" s="46" t="s">
        <v>289</v>
      </c>
      <c r="C17" t="e">
        <f t="shared" si="3"/>
        <v>#N/A</v>
      </c>
      <c r="D17" t="e">
        <f t="shared" si="4"/>
        <v>#N/A</v>
      </c>
      <c r="E17" t="e">
        <f t="shared" si="5"/>
        <v>#N/A</v>
      </c>
      <c r="F17" t="e">
        <f t="shared" si="6"/>
        <v>#N/A</v>
      </c>
      <c r="G17" t="e">
        <f t="shared" si="7"/>
        <v>#N/A</v>
      </c>
      <c r="H17" t="e">
        <f t="shared" si="8"/>
        <v>#N/A</v>
      </c>
      <c r="I17" t="e">
        <f t="shared" si="9"/>
        <v>#N/A</v>
      </c>
      <c r="O17" s="46"/>
      <c r="P17" s="1"/>
      <c r="Q17" s="1"/>
      <c r="R17" s="1"/>
      <c r="S17" s="1"/>
      <c r="T17" s="1"/>
      <c r="U17" s="10"/>
      <c r="V17" s="10"/>
      <c r="W17" s="10"/>
      <c r="X17" s="10"/>
      <c r="Y17" s="1"/>
      <c r="Z17" s="1"/>
      <c r="AA17" s="1"/>
      <c r="AB17" s="1"/>
      <c r="AP17" s="69" t="s">
        <v>345</v>
      </c>
      <c r="AQ17" s="70" t="s">
        <v>377</v>
      </c>
      <c r="AR17" s="70">
        <v>1</v>
      </c>
      <c r="AS17" s="70">
        <v>1</v>
      </c>
      <c r="AT17" s="70">
        <v>2</v>
      </c>
      <c r="AU17" s="70">
        <v>0.5</v>
      </c>
      <c r="AV17" s="70">
        <v>0</v>
      </c>
      <c r="AW17" s="70"/>
      <c r="AX17" s="70"/>
      <c r="AY17" s="70"/>
      <c r="AZ17" s="70"/>
      <c r="BA17" s="70">
        <v>1</v>
      </c>
      <c r="BB17" s="70"/>
      <c r="BC17" s="70"/>
      <c r="BD17" s="70"/>
      <c r="BE17" s="70"/>
    </row>
    <row r="18" spans="1:57" ht="30">
      <c r="A18" s="1"/>
      <c r="B18" s="46"/>
      <c r="O18" s="46"/>
      <c r="P18" s="1"/>
      <c r="Q18" s="10"/>
      <c r="R18" s="10"/>
      <c r="S18" s="10"/>
      <c r="T18" s="10"/>
      <c r="U18" s="1"/>
      <c r="V18" s="1"/>
      <c r="W18" s="1"/>
      <c r="X18" s="1"/>
      <c r="Y18" s="1"/>
      <c r="Z18" s="1"/>
      <c r="AA18" s="1"/>
      <c r="AB18" s="1"/>
      <c r="AP18" s="69" t="s">
        <v>291</v>
      </c>
      <c r="AQ18" s="70" t="s">
        <v>377</v>
      </c>
      <c r="AR18" s="70">
        <v>1</v>
      </c>
      <c r="AS18" s="70">
        <v>0</v>
      </c>
      <c r="AT18" s="70">
        <v>1</v>
      </c>
      <c r="AU18" s="70">
        <v>0</v>
      </c>
      <c r="AV18" s="70">
        <v>0</v>
      </c>
      <c r="AW18" s="70"/>
      <c r="AX18" s="70"/>
      <c r="AY18" s="70"/>
      <c r="AZ18" s="70"/>
      <c r="BA18" s="70"/>
      <c r="BB18" s="70"/>
      <c r="BC18" s="70"/>
      <c r="BD18" s="70"/>
      <c r="BE18" s="70"/>
    </row>
    <row r="19" spans="1:57" ht="30">
      <c r="A19" s="1"/>
      <c r="B19" s="46"/>
      <c r="O19" s="46"/>
      <c r="P19" s="1"/>
      <c r="Q19" s="10"/>
      <c r="R19" s="10"/>
      <c r="S19" s="10"/>
      <c r="T19" s="10"/>
      <c r="U19" s="1"/>
      <c r="V19" s="1"/>
      <c r="W19" s="1"/>
      <c r="X19" s="1"/>
      <c r="Y19" s="1"/>
      <c r="Z19" s="1"/>
      <c r="AA19" s="1"/>
      <c r="AB19" s="1"/>
      <c r="AP19" s="69" t="s">
        <v>349</v>
      </c>
      <c r="AQ19" s="70" t="s">
        <v>377</v>
      </c>
      <c r="AR19" s="70">
        <v>1</v>
      </c>
      <c r="AS19" s="70">
        <v>0</v>
      </c>
      <c r="AT19" s="70">
        <v>1</v>
      </c>
      <c r="AU19" s="70">
        <v>0</v>
      </c>
      <c r="AV19" s="70">
        <v>0</v>
      </c>
      <c r="AW19" s="70"/>
      <c r="AX19" s="70"/>
      <c r="AY19" s="70"/>
      <c r="AZ19" s="70"/>
      <c r="BA19" s="70"/>
      <c r="BB19" s="70"/>
      <c r="BC19" s="70"/>
      <c r="BD19" s="70"/>
      <c r="BE19" s="70"/>
    </row>
    <row r="20" spans="1:57" ht="30">
      <c r="A20" s="1"/>
      <c r="B20" s="46"/>
      <c r="O20" s="46"/>
      <c r="P20" s="1"/>
      <c r="Q20" s="10"/>
      <c r="R20" s="10"/>
      <c r="S20" s="10"/>
      <c r="T20" s="10"/>
      <c r="U20" s="1"/>
      <c r="V20" s="1"/>
      <c r="W20" s="1"/>
      <c r="X20" s="1"/>
      <c r="Y20" s="1"/>
      <c r="Z20" s="1"/>
      <c r="AA20" s="1"/>
      <c r="AB20" s="1"/>
      <c r="AP20" s="69" t="s">
        <v>312</v>
      </c>
      <c r="AQ20" s="70" t="s">
        <v>377</v>
      </c>
      <c r="AR20" s="70">
        <v>0</v>
      </c>
      <c r="AS20" s="70">
        <v>1</v>
      </c>
      <c r="AT20" s="70">
        <v>1</v>
      </c>
      <c r="AU20" s="70">
        <v>0</v>
      </c>
      <c r="AV20" s="70">
        <v>0</v>
      </c>
      <c r="AW20" s="70"/>
      <c r="AX20" s="70"/>
      <c r="AY20" s="70"/>
      <c r="AZ20" s="70"/>
      <c r="BA20" s="70"/>
      <c r="BB20" s="70"/>
      <c r="BC20" s="70"/>
      <c r="BD20" s="70"/>
      <c r="BE20" s="70"/>
    </row>
    <row r="21" spans="1:57" ht="30">
      <c r="A21" s="1"/>
      <c r="B21" s="46"/>
      <c r="O21" s="46"/>
      <c r="P21" s="1"/>
      <c r="Q21" s="10"/>
      <c r="R21" s="10"/>
      <c r="S21" s="10"/>
      <c r="T21" s="10"/>
      <c r="U21" s="1"/>
      <c r="V21" s="1"/>
      <c r="W21" s="1"/>
      <c r="X21" s="1"/>
      <c r="Y21" s="1"/>
      <c r="Z21" s="1"/>
      <c r="AA21" s="1"/>
      <c r="AB21" s="1"/>
      <c r="AP21" s="69" t="s">
        <v>319</v>
      </c>
      <c r="AQ21" s="70" t="s">
        <v>377</v>
      </c>
      <c r="AR21" s="70">
        <v>1</v>
      </c>
      <c r="AS21" s="70">
        <v>0</v>
      </c>
      <c r="AT21" s="70">
        <v>1</v>
      </c>
      <c r="AU21" s="70">
        <v>0</v>
      </c>
      <c r="AV21" s="70">
        <v>0</v>
      </c>
      <c r="AW21" s="70"/>
      <c r="AX21" s="70"/>
      <c r="AY21" s="70"/>
      <c r="AZ21" s="70"/>
      <c r="BA21" s="70"/>
      <c r="BB21" s="70"/>
      <c r="BC21" s="70"/>
      <c r="BD21" s="70"/>
      <c r="BE21" s="70"/>
    </row>
    <row r="22" spans="1:57" ht="52.5">
      <c r="A22" s="16" t="s">
        <v>27</v>
      </c>
      <c r="B22" s="46"/>
      <c r="AP22" s="69" t="s">
        <v>327</v>
      </c>
      <c r="AQ22" s="70" t="s">
        <v>377</v>
      </c>
      <c r="AR22" s="70">
        <v>0</v>
      </c>
      <c r="AS22" s="70">
        <v>1</v>
      </c>
      <c r="AT22" s="70">
        <v>1</v>
      </c>
      <c r="AU22" s="70">
        <v>0</v>
      </c>
      <c r="AV22" s="70">
        <v>0</v>
      </c>
      <c r="AW22" s="70"/>
      <c r="AX22" s="70"/>
      <c r="AY22" s="70"/>
      <c r="AZ22" s="70"/>
      <c r="BA22" s="70"/>
      <c r="BB22" s="70"/>
      <c r="BC22" s="70"/>
      <c r="BD22" s="70"/>
      <c r="BE22" s="70"/>
    </row>
    <row r="23" spans="1:57" ht="30">
      <c r="A23" s="1" t="s">
        <v>1</v>
      </c>
      <c r="B23" s="46" t="s">
        <v>2</v>
      </c>
      <c r="C23" t="s">
        <v>30</v>
      </c>
      <c r="D23" t="s">
        <v>6</v>
      </c>
      <c r="E23" t="s">
        <v>28</v>
      </c>
      <c r="F23" t="s">
        <v>0</v>
      </c>
      <c r="AP23" s="69" t="s">
        <v>334</v>
      </c>
      <c r="AQ23" s="70" t="s">
        <v>377</v>
      </c>
      <c r="AR23" s="70">
        <v>0</v>
      </c>
      <c r="AS23" s="70">
        <v>1</v>
      </c>
      <c r="AT23" s="70">
        <v>1</v>
      </c>
      <c r="AU23" s="70">
        <v>0</v>
      </c>
      <c r="AV23" s="70">
        <v>0</v>
      </c>
      <c r="AW23" s="70"/>
      <c r="AX23" s="70"/>
      <c r="AY23" s="70"/>
      <c r="AZ23" s="70"/>
      <c r="BA23" s="70"/>
      <c r="BB23" s="70"/>
      <c r="BC23" s="70"/>
      <c r="BD23" s="70"/>
      <c r="BE23" s="70"/>
    </row>
    <row r="24" spans="1:57" ht="30">
      <c r="A24" s="1" t="s">
        <v>84</v>
      </c>
      <c r="B24" s="46" t="s">
        <v>290</v>
      </c>
      <c r="C24" t="e">
        <f t="shared" ref="C24:C40" si="10">VLOOKUP(B24,$AA$4:$AN$36,7,FALSE)</f>
        <v>#N/A</v>
      </c>
      <c r="D24" t="e">
        <f t="shared" ref="D24:D40" si="11">VLOOKUP(B24,$AA$4:$AN$36,8,FALSE)</f>
        <v>#N/A</v>
      </c>
      <c r="E24" t="e">
        <f t="shared" ref="E24:E40" si="12">VLOOKUP(B24,$AA$4:$AN$36,9,FALSE)</f>
        <v>#N/A</v>
      </c>
      <c r="F24" t="e">
        <f t="shared" ref="F24:F40" si="13">VLOOKUP(B24,$AA$4:$AN$36,10,FALSE)</f>
        <v>#N/A</v>
      </c>
      <c r="AP24" s="69" t="s">
        <v>335</v>
      </c>
      <c r="AQ24" s="70" t="s">
        <v>377</v>
      </c>
      <c r="AR24" s="70">
        <v>0</v>
      </c>
      <c r="AS24" s="70">
        <v>1</v>
      </c>
      <c r="AT24" s="70">
        <v>1</v>
      </c>
      <c r="AU24" s="70">
        <v>0</v>
      </c>
      <c r="AV24" s="70">
        <v>0</v>
      </c>
      <c r="AW24" s="70"/>
      <c r="AX24" s="70"/>
      <c r="AY24" s="70"/>
      <c r="AZ24" s="70"/>
      <c r="BA24" s="70"/>
      <c r="BB24" s="70"/>
      <c r="BC24" s="70"/>
      <c r="BD24" s="70"/>
      <c r="BE24" s="70"/>
    </row>
    <row r="25" spans="1:57" ht="30">
      <c r="A25" s="1" t="s">
        <v>84</v>
      </c>
      <c r="B25" s="46" t="s">
        <v>291</v>
      </c>
      <c r="C25" t="e">
        <f t="shared" si="10"/>
        <v>#N/A</v>
      </c>
      <c r="D25" t="e">
        <f t="shared" si="11"/>
        <v>#N/A</v>
      </c>
      <c r="E25" t="e">
        <f t="shared" si="12"/>
        <v>#N/A</v>
      </c>
      <c r="F25" t="e">
        <f t="shared" si="13"/>
        <v>#N/A</v>
      </c>
      <c r="AP25" s="69" t="s">
        <v>396</v>
      </c>
      <c r="AQ25" s="70" t="s">
        <v>377</v>
      </c>
      <c r="AR25" s="70">
        <v>0</v>
      </c>
      <c r="AS25" s="70">
        <v>1</v>
      </c>
      <c r="AT25" s="70">
        <v>1</v>
      </c>
      <c r="AU25" s="70">
        <v>0</v>
      </c>
      <c r="AV25" s="70">
        <v>0</v>
      </c>
      <c r="AW25" s="70"/>
      <c r="AX25" s="70"/>
      <c r="AY25" s="70"/>
      <c r="AZ25" s="70"/>
      <c r="BA25" s="70"/>
      <c r="BB25" s="70"/>
      <c r="BC25" s="70"/>
      <c r="BD25" s="70"/>
      <c r="BE25" s="70"/>
    </row>
    <row r="26" spans="1:57" ht="30">
      <c r="A26" s="1" t="s">
        <v>84</v>
      </c>
      <c r="B26" s="46" t="s">
        <v>292</v>
      </c>
      <c r="C26">
        <f t="shared" si="10"/>
        <v>4</v>
      </c>
      <c r="D26">
        <f t="shared" si="11"/>
        <v>107</v>
      </c>
      <c r="E26">
        <f t="shared" si="12"/>
        <v>26.8</v>
      </c>
      <c r="F26">
        <f t="shared" si="13"/>
        <v>1</v>
      </c>
      <c r="AP26" s="69" t="s">
        <v>347</v>
      </c>
      <c r="AQ26" s="70" t="s">
        <v>377</v>
      </c>
      <c r="AR26" s="70">
        <v>0</v>
      </c>
      <c r="AS26" s="70">
        <v>1</v>
      </c>
      <c r="AT26" s="70">
        <v>1</v>
      </c>
      <c r="AU26" s="70">
        <v>0</v>
      </c>
      <c r="AV26" s="70">
        <v>0</v>
      </c>
      <c r="AW26" s="70"/>
      <c r="AX26" s="70"/>
      <c r="AY26" s="70"/>
      <c r="AZ26" s="70"/>
      <c r="BA26" s="70"/>
      <c r="BB26" s="70"/>
      <c r="BC26" s="70"/>
      <c r="BD26" s="70"/>
      <c r="BE26" s="70"/>
    </row>
    <row r="27" spans="1:57" ht="25.5">
      <c r="A27" s="1" t="s">
        <v>84</v>
      </c>
      <c r="B27" s="46" t="s">
        <v>293</v>
      </c>
      <c r="C27" t="e">
        <f t="shared" si="10"/>
        <v>#N/A</v>
      </c>
      <c r="D27" t="e">
        <f t="shared" si="11"/>
        <v>#N/A</v>
      </c>
      <c r="E27" t="e">
        <f t="shared" si="12"/>
        <v>#N/A</v>
      </c>
      <c r="F27" t="e">
        <f t="shared" si="13"/>
        <v>#N/A</v>
      </c>
    </row>
    <row r="28" spans="1:57">
      <c r="A28" s="1" t="s">
        <v>84</v>
      </c>
      <c r="B28" s="46" t="s">
        <v>294</v>
      </c>
      <c r="C28" t="e">
        <f t="shared" si="10"/>
        <v>#N/A</v>
      </c>
      <c r="D28" t="e">
        <f t="shared" si="11"/>
        <v>#N/A</v>
      </c>
      <c r="E28" t="e">
        <f t="shared" si="12"/>
        <v>#N/A</v>
      </c>
      <c r="F28" t="e">
        <f t="shared" si="13"/>
        <v>#N/A</v>
      </c>
    </row>
    <row r="29" spans="1:57" ht="25.5">
      <c r="A29" s="1" t="s">
        <v>84</v>
      </c>
      <c r="B29" s="46" t="s">
        <v>295</v>
      </c>
      <c r="C29" t="e">
        <f t="shared" si="10"/>
        <v>#N/A</v>
      </c>
      <c r="D29" t="e">
        <f t="shared" si="11"/>
        <v>#N/A</v>
      </c>
      <c r="E29" t="e">
        <f t="shared" si="12"/>
        <v>#N/A</v>
      </c>
      <c r="F29" t="e">
        <f t="shared" si="13"/>
        <v>#N/A</v>
      </c>
    </row>
    <row r="30" spans="1:57">
      <c r="A30" s="1" t="s">
        <v>84</v>
      </c>
      <c r="B30" s="46" t="s">
        <v>296</v>
      </c>
      <c r="C30" t="e">
        <f t="shared" si="10"/>
        <v>#N/A</v>
      </c>
      <c r="D30" t="e">
        <f t="shared" si="11"/>
        <v>#N/A</v>
      </c>
      <c r="E30" t="e">
        <f t="shared" si="12"/>
        <v>#N/A</v>
      </c>
      <c r="F30" t="e">
        <f t="shared" si="13"/>
        <v>#N/A</v>
      </c>
    </row>
    <row r="31" spans="1:57" ht="25.5">
      <c r="A31" s="1" t="s">
        <v>84</v>
      </c>
      <c r="B31" s="46" t="s">
        <v>297</v>
      </c>
      <c r="C31" t="e">
        <f t="shared" si="10"/>
        <v>#N/A</v>
      </c>
      <c r="D31" t="e">
        <f t="shared" si="11"/>
        <v>#N/A</v>
      </c>
      <c r="E31" t="e">
        <f t="shared" si="12"/>
        <v>#N/A</v>
      </c>
      <c r="F31" t="e">
        <f t="shared" si="13"/>
        <v>#N/A</v>
      </c>
    </row>
    <row r="32" spans="1:57" ht="25.5">
      <c r="A32" s="1" t="s">
        <v>84</v>
      </c>
      <c r="B32" s="46" t="s">
        <v>298</v>
      </c>
      <c r="C32" t="e">
        <f t="shared" si="10"/>
        <v>#N/A</v>
      </c>
      <c r="D32" t="e">
        <f t="shared" si="11"/>
        <v>#N/A</v>
      </c>
      <c r="E32" t="e">
        <f t="shared" si="12"/>
        <v>#N/A</v>
      </c>
      <c r="F32" t="e">
        <f t="shared" si="13"/>
        <v>#N/A</v>
      </c>
    </row>
    <row r="33" spans="1:6" ht="25.5">
      <c r="A33" s="1" t="s">
        <v>84</v>
      </c>
      <c r="B33" s="46" t="s">
        <v>299</v>
      </c>
      <c r="C33" t="e">
        <f t="shared" si="10"/>
        <v>#N/A</v>
      </c>
      <c r="D33" t="e">
        <f t="shared" si="11"/>
        <v>#N/A</v>
      </c>
      <c r="E33" t="e">
        <f t="shared" si="12"/>
        <v>#N/A</v>
      </c>
      <c r="F33" t="e">
        <f t="shared" si="13"/>
        <v>#N/A</v>
      </c>
    </row>
    <row r="34" spans="1:6" ht="25.5">
      <c r="A34" s="1" t="s">
        <v>84</v>
      </c>
      <c r="B34" s="46" t="s">
        <v>300</v>
      </c>
      <c r="C34">
        <f t="shared" si="10"/>
        <v>7</v>
      </c>
      <c r="D34">
        <f t="shared" si="11"/>
        <v>46</v>
      </c>
      <c r="E34">
        <f t="shared" si="12"/>
        <v>6.6</v>
      </c>
      <c r="F34">
        <f t="shared" si="13"/>
        <v>0</v>
      </c>
    </row>
    <row r="35" spans="1:6" ht="25.5">
      <c r="A35" s="1" t="s">
        <v>84</v>
      </c>
      <c r="B35" s="46" t="s">
        <v>301</v>
      </c>
      <c r="C35" t="e">
        <f t="shared" si="10"/>
        <v>#N/A</v>
      </c>
      <c r="D35" t="e">
        <f t="shared" si="11"/>
        <v>#N/A</v>
      </c>
      <c r="E35" t="e">
        <f t="shared" si="12"/>
        <v>#N/A</v>
      </c>
      <c r="F35" t="e">
        <f t="shared" si="13"/>
        <v>#N/A</v>
      </c>
    </row>
    <row r="36" spans="1:6" ht="25.5">
      <c r="A36" s="1" t="s">
        <v>84</v>
      </c>
      <c r="B36" s="46" t="s">
        <v>302</v>
      </c>
      <c r="C36">
        <f t="shared" si="10"/>
        <v>1</v>
      </c>
      <c r="D36">
        <f t="shared" si="11"/>
        <v>7</v>
      </c>
      <c r="E36">
        <f t="shared" si="12"/>
        <v>7</v>
      </c>
      <c r="F36">
        <f t="shared" si="13"/>
        <v>0</v>
      </c>
    </row>
    <row r="37" spans="1:6" ht="25.5">
      <c r="A37" s="1" t="s">
        <v>77</v>
      </c>
      <c r="B37" s="46" t="s">
        <v>354</v>
      </c>
      <c r="C37">
        <f t="shared" si="10"/>
        <v>7</v>
      </c>
      <c r="D37">
        <f t="shared" si="11"/>
        <v>55</v>
      </c>
      <c r="E37">
        <f t="shared" si="12"/>
        <v>7.9</v>
      </c>
      <c r="F37">
        <f t="shared" si="13"/>
        <v>0</v>
      </c>
    </row>
    <row r="38" spans="1:6" ht="25.5">
      <c r="A38" s="1" t="s">
        <v>77</v>
      </c>
      <c r="B38" s="46" t="s">
        <v>356</v>
      </c>
      <c r="C38" t="e">
        <f t="shared" si="10"/>
        <v>#N/A</v>
      </c>
      <c r="D38" t="e">
        <f t="shared" si="11"/>
        <v>#N/A</v>
      </c>
      <c r="E38" t="e">
        <f t="shared" si="12"/>
        <v>#N/A</v>
      </c>
      <c r="F38" t="e">
        <f t="shared" si="13"/>
        <v>#N/A</v>
      </c>
    </row>
    <row r="39" spans="1:6" ht="25.5">
      <c r="A39" s="1" t="s">
        <v>77</v>
      </c>
      <c r="B39" s="46" t="s">
        <v>357</v>
      </c>
      <c r="C39" t="e">
        <f t="shared" si="10"/>
        <v>#N/A</v>
      </c>
      <c r="D39" t="e">
        <f t="shared" si="11"/>
        <v>#N/A</v>
      </c>
      <c r="E39" t="e">
        <f t="shared" si="12"/>
        <v>#N/A</v>
      </c>
      <c r="F39" t="e">
        <f t="shared" si="13"/>
        <v>#N/A</v>
      </c>
    </row>
    <row r="40" spans="1:6" ht="25.5">
      <c r="A40" s="1" t="s">
        <v>77</v>
      </c>
      <c r="B40" s="46" t="s">
        <v>358</v>
      </c>
      <c r="C40" t="e">
        <f t="shared" si="10"/>
        <v>#N/A</v>
      </c>
      <c r="D40" t="e">
        <f t="shared" si="11"/>
        <v>#N/A</v>
      </c>
      <c r="E40" t="e">
        <f t="shared" si="12"/>
        <v>#N/A</v>
      </c>
      <c r="F40" t="e">
        <f t="shared" si="13"/>
        <v>#N/A</v>
      </c>
    </row>
    <row r="41" spans="1:6">
      <c r="A41" s="1"/>
      <c r="B41" s="46"/>
    </row>
    <row r="42" spans="1:6">
      <c r="A42" s="1"/>
      <c r="B42" s="46"/>
    </row>
    <row r="43" spans="1:6">
      <c r="A43" s="1"/>
      <c r="B43" s="46"/>
    </row>
    <row r="44" spans="1:6">
      <c r="A44" s="1"/>
      <c r="B44" s="46"/>
    </row>
    <row r="45" spans="1:6">
      <c r="A45" s="1"/>
      <c r="B45" s="46"/>
    </row>
    <row r="46" spans="1:6">
      <c r="A46" s="1"/>
      <c r="B46" s="46"/>
    </row>
    <row r="47" spans="1:6">
      <c r="A47" s="1"/>
      <c r="B47" s="46"/>
    </row>
    <row r="48" spans="1:6">
      <c r="A48" s="1"/>
      <c r="B48" s="46"/>
    </row>
    <row r="49" spans="1:13">
      <c r="A49" s="1"/>
      <c r="B49" s="46"/>
    </row>
    <row r="50" spans="1:13">
      <c r="A50" s="1"/>
      <c r="B50" s="46"/>
    </row>
    <row r="51" spans="1:13" ht="46.5">
      <c r="A51" s="15" t="s">
        <v>47</v>
      </c>
      <c r="B51" s="46"/>
    </row>
    <row r="52" spans="1:13">
      <c r="A52" s="1" t="s">
        <v>1</v>
      </c>
      <c r="B52" s="46" t="s">
        <v>2</v>
      </c>
      <c r="C52" t="s">
        <v>36</v>
      </c>
      <c r="D52" t="s">
        <v>37</v>
      </c>
      <c r="E52" t="s">
        <v>38</v>
      </c>
      <c r="F52" t="s">
        <v>51</v>
      </c>
      <c r="G52" t="s">
        <v>52</v>
      </c>
      <c r="H52" t="s">
        <v>8</v>
      </c>
      <c r="I52" t="s">
        <v>54</v>
      </c>
      <c r="J52" t="s">
        <v>55</v>
      </c>
      <c r="K52" t="s">
        <v>15</v>
      </c>
      <c r="L52" t="s">
        <v>39</v>
      </c>
      <c r="M52" t="s">
        <v>53</v>
      </c>
    </row>
    <row r="53" spans="1:13" ht="25.5">
      <c r="A53" s="1" t="s">
        <v>72</v>
      </c>
      <c r="B53" s="46" t="s">
        <v>303</v>
      </c>
      <c r="C53" t="e">
        <f>VLOOKUP(B53,$AP$4:$BE$256,3,FALSE)</f>
        <v>#N/A</v>
      </c>
      <c r="D53" t="e">
        <f>VLOOKUP(B53,$AP$4:$BE$256,4,FALSE)</f>
        <v>#N/A</v>
      </c>
      <c r="E53" t="e">
        <f>VLOOKUP(B53,$AP$4:$BE$256,5,FALSE)</f>
        <v>#N/A</v>
      </c>
      <c r="F53" t="e">
        <f>VLOOKUP(B53,$AP$4:$BE$256,6,FALSE)</f>
        <v>#N/A</v>
      </c>
      <c r="G53" t="e">
        <f>VLOOKUP(B53,$AP$4:$BE$256,7,FALSE)</f>
        <v>#N/A</v>
      </c>
      <c r="H53" t="e">
        <f>VLOOKUP(B53,$AP$4:$BE$256,8,FALSE)</f>
        <v>#N/A</v>
      </c>
      <c r="I53" t="e">
        <f>VLOOKUP(B53,$AP$4:$BE$256,12,FALSE)</f>
        <v>#N/A</v>
      </c>
      <c r="J53" t="e">
        <f>VLOOKUP(B53,$AP$4:$BE$256,11,FALSE)</f>
        <v>#N/A</v>
      </c>
      <c r="K53" t="e">
        <f>VLOOKUP(B53,$AP$4:$BE$526,13,FALSE)</f>
        <v>#N/A</v>
      </c>
      <c r="L53" t="e">
        <f>VLOOKUP(B53,$AP$4:$BE$256,16,FALSE)</f>
        <v>#N/A</v>
      </c>
      <c r="M53" t="e">
        <f>VLOOKUP(B53,$AP$4:$BE$256,15,FALSE)</f>
        <v>#N/A</v>
      </c>
    </row>
    <row r="54" spans="1:13" ht="25.5">
      <c r="A54" s="1" t="s">
        <v>80</v>
      </c>
      <c r="B54" s="46" t="s">
        <v>304</v>
      </c>
      <c r="C54" t="e">
        <f t="shared" ref="C54:C99" si="14">VLOOKUP(B54,$AP$4:$BE$256,3,FALSE)</f>
        <v>#N/A</v>
      </c>
      <c r="D54" t="e">
        <f t="shared" ref="D54:D99" si="15">VLOOKUP(B54,$AP$4:$BE$256,4,FALSE)</f>
        <v>#N/A</v>
      </c>
      <c r="E54" t="e">
        <f t="shared" ref="E54:E99" si="16">VLOOKUP(B54,$AP$4:$BE$256,5,FALSE)</f>
        <v>#N/A</v>
      </c>
      <c r="F54" t="e">
        <f t="shared" ref="F54:F99" si="17">VLOOKUP(B54,$AP$4:$BE$256,6,FALSE)</f>
        <v>#N/A</v>
      </c>
      <c r="G54" t="e">
        <f t="shared" ref="G54:G99" si="18">VLOOKUP(B54,$AP$4:$BE$256,7,FALSE)</f>
        <v>#N/A</v>
      </c>
      <c r="H54" t="e">
        <f t="shared" ref="H54:H99" si="19">VLOOKUP(B54,$AP$4:$BE$256,8,FALSE)</f>
        <v>#N/A</v>
      </c>
      <c r="I54" t="e">
        <f t="shared" ref="I54:I99" si="20">VLOOKUP(B54,$AP$4:$BE$256,12,FALSE)</f>
        <v>#N/A</v>
      </c>
      <c r="J54" t="e">
        <f t="shared" ref="J54:J99" si="21">VLOOKUP(B54,$AP$4:$BE$256,11,FALSE)</f>
        <v>#N/A</v>
      </c>
      <c r="K54" t="e">
        <f t="shared" ref="K54:K99" si="22">VLOOKUP(B54,$AP$4:$BE$526,13,FALSE)</f>
        <v>#N/A</v>
      </c>
      <c r="L54" t="e">
        <f t="shared" ref="L54:L99" si="23">VLOOKUP(B54,$AP$4:$BE$256,16,FALSE)</f>
        <v>#N/A</v>
      </c>
      <c r="M54" t="e">
        <f t="shared" ref="M54:M99" si="24">VLOOKUP(B54,$AP$4:$BE$256,15,FALSE)</f>
        <v>#N/A</v>
      </c>
    </row>
    <row r="55" spans="1:13" ht="25.5">
      <c r="A55" s="1" t="s">
        <v>93</v>
      </c>
      <c r="B55" s="46" t="s">
        <v>305</v>
      </c>
      <c r="C55" t="e">
        <f t="shared" si="14"/>
        <v>#N/A</v>
      </c>
      <c r="D55" t="e">
        <f t="shared" si="15"/>
        <v>#N/A</v>
      </c>
      <c r="E55" t="e">
        <f t="shared" si="16"/>
        <v>#N/A</v>
      </c>
      <c r="F55" t="e">
        <f t="shared" si="17"/>
        <v>#N/A</v>
      </c>
      <c r="G55" t="e">
        <f t="shared" si="18"/>
        <v>#N/A</v>
      </c>
      <c r="H55" t="e">
        <f t="shared" si="19"/>
        <v>#N/A</v>
      </c>
      <c r="I55" t="e">
        <f t="shared" si="20"/>
        <v>#N/A</v>
      </c>
      <c r="J55" t="e">
        <f t="shared" si="21"/>
        <v>#N/A</v>
      </c>
      <c r="K55" t="e">
        <f t="shared" si="22"/>
        <v>#N/A</v>
      </c>
      <c r="L55" t="e">
        <f t="shared" si="23"/>
        <v>#N/A</v>
      </c>
      <c r="M55" t="e">
        <f t="shared" si="24"/>
        <v>#N/A</v>
      </c>
    </row>
    <row r="56" spans="1:13">
      <c r="A56" s="1" t="s">
        <v>93</v>
      </c>
      <c r="B56" s="46" t="s">
        <v>355</v>
      </c>
      <c r="C56" t="e">
        <f t="shared" si="14"/>
        <v>#N/A</v>
      </c>
      <c r="D56" t="e">
        <f t="shared" si="15"/>
        <v>#N/A</v>
      </c>
      <c r="E56" t="e">
        <f t="shared" si="16"/>
        <v>#N/A</v>
      </c>
      <c r="F56" t="e">
        <f t="shared" si="17"/>
        <v>#N/A</v>
      </c>
      <c r="G56" t="e">
        <f t="shared" si="18"/>
        <v>#N/A</v>
      </c>
      <c r="H56" t="e">
        <f t="shared" si="19"/>
        <v>#N/A</v>
      </c>
      <c r="I56" t="e">
        <f t="shared" si="20"/>
        <v>#N/A</v>
      </c>
      <c r="J56" t="e">
        <f t="shared" si="21"/>
        <v>#N/A</v>
      </c>
      <c r="K56" t="e">
        <f t="shared" si="22"/>
        <v>#N/A</v>
      </c>
      <c r="L56" t="e">
        <f t="shared" si="23"/>
        <v>#N/A</v>
      </c>
      <c r="M56" t="e">
        <f t="shared" si="24"/>
        <v>#N/A</v>
      </c>
    </row>
    <row r="57" spans="1:13" ht="25.5">
      <c r="A57" s="1" t="s">
        <v>93</v>
      </c>
      <c r="B57" s="46" t="s">
        <v>306</v>
      </c>
      <c r="C57">
        <f t="shared" si="14"/>
        <v>2</v>
      </c>
      <c r="D57">
        <f t="shared" si="15"/>
        <v>1</v>
      </c>
      <c r="E57">
        <f t="shared" si="16"/>
        <v>3</v>
      </c>
      <c r="F57">
        <f t="shared" si="17"/>
        <v>2</v>
      </c>
      <c r="G57">
        <f t="shared" si="18"/>
        <v>2</v>
      </c>
      <c r="H57">
        <f t="shared" si="19"/>
        <v>0</v>
      </c>
      <c r="I57">
        <f t="shared" si="20"/>
        <v>0</v>
      </c>
      <c r="J57">
        <f t="shared" si="21"/>
        <v>0</v>
      </c>
      <c r="K57">
        <f t="shared" si="22"/>
        <v>0</v>
      </c>
      <c r="L57">
        <f t="shared" si="23"/>
        <v>0</v>
      </c>
      <c r="M57">
        <f t="shared" si="24"/>
        <v>0</v>
      </c>
    </row>
    <row r="58" spans="1:13" ht="25.5">
      <c r="A58" s="1" t="s">
        <v>93</v>
      </c>
      <c r="B58" s="46" t="s">
        <v>307</v>
      </c>
      <c r="C58">
        <f t="shared" si="14"/>
        <v>0</v>
      </c>
      <c r="D58">
        <f t="shared" si="15"/>
        <v>2</v>
      </c>
      <c r="E58">
        <f t="shared" si="16"/>
        <v>2</v>
      </c>
      <c r="F58">
        <f t="shared" si="17"/>
        <v>0</v>
      </c>
      <c r="G58">
        <f t="shared" si="18"/>
        <v>0</v>
      </c>
      <c r="H58">
        <f t="shared" si="19"/>
        <v>0</v>
      </c>
      <c r="I58">
        <f t="shared" si="20"/>
        <v>1</v>
      </c>
      <c r="J58">
        <f t="shared" si="21"/>
        <v>0</v>
      </c>
      <c r="K58">
        <f t="shared" si="22"/>
        <v>0</v>
      </c>
      <c r="L58">
        <f t="shared" si="23"/>
        <v>0</v>
      </c>
      <c r="M58">
        <f t="shared" si="24"/>
        <v>0</v>
      </c>
    </row>
    <row r="59" spans="1:13" ht="25.5">
      <c r="A59" s="1" t="s">
        <v>110</v>
      </c>
      <c r="B59" s="46" t="s">
        <v>308</v>
      </c>
      <c r="C59" t="e">
        <f t="shared" si="14"/>
        <v>#N/A</v>
      </c>
      <c r="D59" t="e">
        <f t="shared" si="15"/>
        <v>#N/A</v>
      </c>
      <c r="E59" t="e">
        <f t="shared" si="16"/>
        <v>#N/A</v>
      </c>
      <c r="F59" t="e">
        <f t="shared" si="17"/>
        <v>#N/A</v>
      </c>
      <c r="G59" t="e">
        <f t="shared" si="18"/>
        <v>#N/A</v>
      </c>
      <c r="H59" t="e">
        <f t="shared" si="19"/>
        <v>#N/A</v>
      </c>
      <c r="I59" t="e">
        <f t="shared" si="20"/>
        <v>#N/A</v>
      </c>
      <c r="J59" t="e">
        <f t="shared" si="21"/>
        <v>#N/A</v>
      </c>
      <c r="K59" t="e">
        <f t="shared" si="22"/>
        <v>#N/A</v>
      </c>
      <c r="L59" t="e">
        <f t="shared" si="23"/>
        <v>#N/A</v>
      </c>
      <c r="M59" t="e">
        <f t="shared" si="24"/>
        <v>#N/A</v>
      </c>
    </row>
    <row r="60" spans="1:13" ht="25.5">
      <c r="A60" s="1" t="s">
        <v>72</v>
      </c>
      <c r="B60" s="46" t="s">
        <v>309</v>
      </c>
      <c r="C60">
        <f t="shared" si="14"/>
        <v>2</v>
      </c>
      <c r="D60">
        <f t="shared" si="15"/>
        <v>1</v>
      </c>
      <c r="E60">
        <f t="shared" si="16"/>
        <v>3</v>
      </c>
      <c r="F60">
        <f t="shared" si="17"/>
        <v>0</v>
      </c>
      <c r="G60">
        <f t="shared" si="18"/>
        <v>0</v>
      </c>
      <c r="H60">
        <f t="shared" si="19"/>
        <v>0</v>
      </c>
      <c r="I60">
        <f t="shared" si="20"/>
        <v>0</v>
      </c>
      <c r="J60">
        <f t="shared" si="21"/>
        <v>0</v>
      </c>
      <c r="K60">
        <f t="shared" si="22"/>
        <v>0</v>
      </c>
      <c r="L60">
        <f t="shared" si="23"/>
        <v>0</v>
      </c>
      <c r="M60">
        <f t="shared" si="24"/>
        <v>0</v>
      </c>
    </row>
    <row r="61" spans="1:13" ht="25.5">
      <c r="A61" s="1" t="s">
        <v>110</v>
      </c>
      <c r="B61" s="46" t="s">
        <v>310</v>
      </c>
      <c r="C61" t="e">
        <f t="shared" si="14"/>
        <v>#N/A</v>
      </c>
      <c r="D61" t="e">
        <f t="shared" si="15"/>
        <v>#N/A</v>
      </c>
      <c r="E61" t="e">
        <f t="shared" si="16"/>
        <v>#N/A</v>
      </c>
      <c r="F61" t="e">
        <f t="shared" si="17"/>
        <v>#N/A</v>
      </c>
      <c r="G61" t="e">
        <f t="shared" si="18"/>
        <v>#N/A</v>
      </c>
      <c r="H61" t="e">
        <f t="shared" si="19"/>
        <v>#N/A</v>
      </c>
      <c r="I61" t="e">
        <f t="shared" si="20"/>
        <v>#N/A</v>
      </c>
      <c r="J61" t="e">
        <f t="shared" si="21"/>
        <v>#N/A</v>
      </c>
      <c r="K61" t="e">
        <f t="shared" si="22"/>
        <v>#N/A</v>
      </c>
      <c r="L61" t="e">
        <f t="shared" si="23"/>
        <v>#N/A</v>
      </c>
      <c r="M61" t="e">
        <f t="shared" si="24"/>
        <v>#N/A</v>
      </c>
    </row>
    <row r="62" spans="1:13" ht="25.5">
      <c r="A62" s="1" t="s">
        <v>110</v>
      </c>
      <c r="B62" s="46" t="s">
        <v>311</v>
      </c>
      <c r="C62" t="e">
        <f t="shared" si="14"/>
        <v>#N/A</v>
      </c>
      <c r="D62" t="e">
        <f t="shared" si="15"/>
        <v>#N/A</v>
      </c>
      <c r="E62" t="e">
        <f t="shared" si="16"/>
        <v>#N/A</v>
      </c>
      <c r="F62" t="e">
        <f t="shared" si="17"/>
        <v>#N/A</v>
      </c>
      <c r="G62" t="e">
        <f t="shared" si="18"/>
        <v>#N/A</v>
      </c>
      <c r="H62" t="e">
        <f t="shared" si="19"/>
        <v>#N/A</v>
      </c>
      <c r="I62" t="e">
        <f t="shared" si="20"/>
        <v>#N/A</v>
      </c>
      <c r="J62" t="e">
        <f t="shared" si="21"/>
        <v>#N/A</v>
      </c>
      <c r="K62" t="e">
        <f t="shared" si="22"/>
        <v>#N/A</v>
      </c>
      <c r="L62" t="e">
        <f t="shared" si="23"/>
        <v>#N/A</v>
      </c>
      <c r="M62" t="e">
        <f t="shared" si="24"/>
        <v>#N/A</v>
      </c>
    </row>
    <row r="63" spans="1:13" ht="25.5">
      <c r="A63" s="1" t="s">
        <v>93</v>
      </c>
      <c r="B63" s="46" t="s">
        <v>312</v>
      </c>
      <c r="C63">
        <f t="shared" si="14"/>
        <v>0</v>
      </c>
      <c r="D63">
        <f t="shared" si="15"/>
        <v>1</v>
      </c>
      <c r="E63">
        <f t="shared" si="16"/>
        <v>1</v>
      </c>
      <c r="F63">
        <f t="shared" si="17"/>
        <v>0</v>
      </c>
      <c r="G63">
        <f t="shared" si="18"/>
        <v>0</v>
      </c>
      <c r="H63">
        <f t="shared" si="19"/>
        <v>0</v>
      </c>
      <c r="I63">
        <f t="shared" si="20"/>
        <v>0</v>
      </c>
      <c r="J63">
        <f t="shared" si="21"/>
        <v>0</v>
      </c>
      <c r="K63">
        <f t="shared" si="22"/>
        <v>0</v>
      </c>
      <c r="L63">
        <f t="shared" si="23"/>
        <v>0</v>
      </c>
      <c r="M63">
        <f t="shared" si="24"/>
        <v>0</v>
      </c>
    </row>
    <row r="64" spans="1:13" ht="25.5">
      <c r="A64" s="1" t="s">
        <v>124</v>
      </c>
      <c r="B64" s="46" t="s">
        <v>313</v>
      </c>
      <c r="C64">
        <f t="shared" si="14"/>
        <v>1</v>
      </c>
      <c r="D64">
        <f t="shared" si="15"/>
        <v>1</v>
      </c>
      <c r="E64">
        <f t="shared" si="16"/>
        <v>2</v>
      </c>
      <c r="F64">
        <f t="shared" si="17"/>
        <v>1</v>
      </c>
      <c r="G64">
        <f t="shared" si="18"/>
        <v>0</v>
      </c>
      <c r="H64">
        <f t="shared" si="19"/>
        <v>0</v>
      </c>
      <c r="I64">
        <f t="shared" si="20"/>
        <v>0</v>
      </c>
      <c r="J64">
        <f t="shared" si="21"/>
        <v>0</v>
      </c>
      <c r="K64">
        <f t="shared" si="22"/>
        <v>0</v>
      </c>
      <c r="L64">
        <f t="shared" si="23"/>
        <v>0</v>
      </c>
      <c r="M64">
        <f t="shared" si="24"/>
        <v>0</v>
      </c>
    </row>
    <row r="65" spans="1:13" ht="25.5">
      <c r="A65" s="1" t="s">
        <v>80</v>
      </c>
      <c r="B65" s="46" t="s">
        <v>314</v>
      </c>
      <c r="C65">
        <f t="shared" si="14"/>
        <v>4</v>
      </c>
      <c r="D65">
        <f t="shared" si="15"/>
        <v>2</v>
      </c>
      <c r="E65">
        <f t="shared" si="16"/>
        <v>6</v>
      </c>
      <c r="F65">
        <f t="shared" si="17"/>
        <v>0</v>
      </c>
      <c r="G65">
        <f t="shared" si="18"/>
        <v>0</v>
      </c>
      <c r="H65">
        <f t="shared" si="19"/>
        <v>0</v>
      </c>
      <c r="I65">
        <f t="shared" si="20"/>
        <v>0</v>
      </c>
      <c r="J65">
        <f t="shared" si="21"/>
        <v>0</v>
      </c>
      <c r="K65">
        <f t="shared" si="22"/>
        <v>0</v>
      </c>
      <c r="L65">
        <f t="shared" si="23"/>
        <v>0</v>
      </c>
      <c r="M65">
        <f t="shared" si="24"/>
        <v>0</v>
      </c>
    </row>
    <row r="66" spans="1:13" ht="25.5">
      <c r="A66" s="1" t="s">
        <v>80</v>
      </c>
      <c r="B66" s="46" t="s">
        <v>315</v>
      </c>
      <c r="C66" t="e">
        <f t="shared" si="14"/>
        <v>#N/A</v>
      </c>
      <c r="D66" t="e">
        <f t="shared" si="15"/>
        <v>#N/A</v>
      </c>
      <c r="E66" t="e">
        <f t="shared" si="16"/>
        <v>#N/A</v>
      </c>
      <c r="F66" t="e">
        <f t="shared" si="17"/>
        <v>#N/A</v>
      </c>
      <c r="G66" t="e">
        <f t="shared" si="18"/>
        <v>#N/A</v>
      </c>
      <c r="H66" t="e">
        <f t="shared" si="19"/>
        <v>#N/A</v>
      </c>
      <c r="I66" t="e">
        <f t="shared" si="20"/>
        <v>#N/A</v>
      </c>
      <c r="J66" t="e">
        <f t="shared" si="21"/>
        <v>#N/A</v>
      </c>
      <c r="K66" t="e">
        <f t="shared" si="22"/>
        <v>#N/A</v>
      </c>
      <c r="L66" t="e">
        <f t="shared" si="23"/>
        <v>#N/A</v>
      </c>
      <c r="M66" t="e">
        <f t="shared" si="24"/>
        <v>#N/A</v>
      </c>
    </row>
    <row r="67" spans="1:13" ht="25.5">
      <c r="A67" s="1" t="s">
        <v>80</v>
      </c>
      <c r="B67" s="46" t="s">
        <v>316</v>
      </c>
      <c r="C67" t="e">
        <f t="shared" si="14"/>
        <v>#N/A</v>
      </c>
      <c r="D67" t="e">
        <f t="shared" si="15"/>
        <v>#N/A</v>
      </c>
      <c r="E67" t="e">
        <f t="shared" si="16"/>
        <v>#N/A</v>
      </c>
      <c r="F67" t="e">
        <f t="shared" si="17"/>
        <v>#N/A</v>
      </c>
      <c r="G67" t="e">
        <f t="shared" si="18"/>
        <v>#N/A</v>
      </c>
      <c r="H67" t="e">
        <f t="shared" si="19"/>
        <v>#N/A</v>
      </c>
      <c r="I67" t="e">
        <f t="shared" si="20"/>
        <v>#N/A</v>
      </c>
      <c r="J67" t="e">
        <f t="shared" si="21"/>
        <v>#N/A</v>
      </c>
      <c r="K67" t="e">
        <f t="shared" si="22"/>
        <v>#N/A</v>
      </c>
      <c r="L67" t="e">
        <f t="shared" si="23"/>
        <v>#N/A</v>
      </c>
      <c r="M67" t="e">
        <f t="shared" si="24"/>
        <v>#N/A</v>
      </c>
    </row>
    <row r="68" spans="1:13" ht="25.5">
      <c r="A68" s="1" t="s">
        <v>80</v>
      </c>
      <c r="B68" s="46" t="s">
        <v>317</v>
      </c>
      <c r="C68" t="e">
        <f t="shared" si="14"/>
        <v>#N/A</v>
      </c>
      <c r="D68" t="e">
        <f t="shared" si="15"/>
        <v>#N/A</v>
      </c>
      <c r="E68" t="e">
        <f t="shared" si="16"/>
        <v>#N/A</v>
      </c>
      <c r="F68" t="e">
        <f t="shared" si="17"/>
        <v>#N/A</v>
      </c>
      <c r="G68" t="e">
        <f t="shared" si="18"/>
        <v>#N/A</v>
      </c>
      <c r="H68" t="e">
        <f t="shared" si="19"/>
        <v>#N/A</v>
      </c>
      <c r="I68" t="e">
        <f t="shared" si="20"/>
        <v>#N/A</v>
      </c>
      <c r="J68" t="e">
        <f t="shared" si="21"/>
        <v>#N/A</v>
      </c>
      <c r="K68" t="e">
        <f t="shared" si="22"/>
        <v>#N/A</v>
      </c>
      <c r="L68" t="e">
        <f t="shared" si="23"/>
        <v>#N/A</v>
      </c>
      <c r="M68" t="e">
        <f t="shared" si="24"/>
        <v>#N/A</v>
      </c>
    </row>
    <row r="69" spans="1:13" ht="25.5">
      <c r="A69" s="1" t="s">
        <v>72</v>
      </c>
      <c r="B69" s="46" t="s">
        <v>318</v>
      </c>
      <c r="C69">
        <f t="shared" si="14"/>
        <v>2</v>
      </c>
      <c r="D69">
        <f t="shared" si="15"/>
        <v>3</v>
      </c>
      <c r="E69">
        <f t="shared" si="16"/>
        <v>5</v>
      </c>
      <c r="F69">
        <f t="shared" si="17"/>
        <v>0</v>
      </c>
      <c r="G69">
        <f t="shared" si="18"/>
        <v>0</v>
      </c>
      <c r="H69">
        <f t="shared" si="19"/>
        <v>0</v>
      </c>
      <c r="I69">
        <f t="shared" si="20"/>
        <v>1</v>
      </c>
      <c r="J69">
        <f t="shared" si="21"/>
        <v>0</v>
      </c>
      <c r="K69">
        <f t="shared" si="22"/>
        <v>0</v>
      </c>
      <c r="L69">
        <f t="shared" si="23"/>
        <v>0</v>
      </c>
      <c r="M69">
        <f t="shared" si="24"/>
        <v>0</v>
      </c>
    </row>
    <row r="70" spans="1:13" ht="25.5">
      <c r="A70" s="1" t="s">
        <v>93</v>
      </c>
      <c r="B70" s="46" t="s">
        <v>319</v>
      </c>
      <c r="C70">
        <f t="shared" si="14"/>
        <v>1</v>
      </c>
      <c r="D70">
        <f t="shared" si="15"/>
        <v>0</v>
      </c>
      <c r="E70">
        <f t="shared" si="16"/>
        <v>1</v>
      </c>
      <c r="F70">
        <f t="shared" si="17"/>
        <v>0</v>
      </c>
      <c r="G70">
        <f t="shared" si="18"/>
        <v>0</v>
      </c>
      <c r="H70">
        <f t="shared" si="19"/>
        <v>0</v>
      </c>
      <c r="I70">
        <f t="shared" si="20"/>
        <v>0</v>
      </c>
      <c r="J70">
        <f t="shared" si="21"/>
        <v>0</v>
      </c>
      <c r="K70">
        <f t="shared" si="22"/>
        <v>0</v>
      </c>
      <c r="L70">
        <f t="shared" si="23"/>
        <v>0</v>
      </c>
      <c r="M70">
        <f t="shared" si="24"/>
        <v>0</v>
      </c>
    </row>
    <row r="71" spans="1:13" ht="25.5">
      <c r="A71" s="1" t="s">
        <v>110</v>
      </c>
      <c r="B71" s="46" t="s">
        <v>320</v>
      </c>
      <c r="C71">
        <f t="shared" si="14"/>
        <v>3</v>
      </c>
      <c r="D71">
        <f t="shared" si="15"/>
        <v>2</v>
      </c>
      <c r="E71">
        <f t="shared" si="16"/>
        <v>5</v>
      </c>
      <c r="F71">
        <f t="shared" si="17"/>
        <v>0</v>
      </c>
      <c r="G71">
        <f t="shared" si="18"/>
        <v>0</v>
      </c>
      <c r="H71">
        <f t="shared" si="19"/>
        <v>0</v>
      </c>
      <c r="I71">
        <f t="shared" si="20"/>
        <v>1</v>
      </c>
      <c r="J71">
        <f t="shared" si="21"/>
        <v>0</v>
      </c>
      <c r="K71">
        <f t="shared" si="22"/>
        <v>0</v>
      </c>
      <c r="L71">
        <f t="shared" si="23"/>
        <v>0</v>
      </c>
      <c r="M71">
        <f t="shared" si="24"/>
        <v>0</v>
      </c>
    </row>
    <row r="72" spans="1:13">
      <c r="A72" s="1" t="s">
        <v>80</v>
      </c>
      <c r="B72" s="46" t="s">
        <v>321</v>
      </c>
      <c r="C72" t="e">
        <f t="shared" si="14"/>
        <v>#N/A</v>
      </c>
      <c r="D72" t="e">
        <f t="shared" si="15"/>
        <v>#N/A</v>
      </c>
      <c r="E72" t="e">
        <f t="shared" si="16"/>
        <v>#N/A</v>
      </c>
      <c r="F72" t="e">
        <f t="shared" si="17"/>
        <v>#N/A</v>
      </c>
      <c r="G72" t="e">
        <f t="shared" si="18"/>
        <v>#N/A</v>
      </c>
      <c r="H72" t="e">
        <f t="shared" si="19"/>
        <v>#N/A</v>
      </c>
      <c r="I72" t="e">
        <f t="shared" si="20"/>
        <v>#N/A</v>
      </c>
      <c r="J72" t="e">
        <f t="shared" si="21"/>
        <v>#N/A</v>
      </c>
      <c r="K72" t="e">
        <f t="shared" si="22"/>
        <v>#N/A</v>
      </c>
      <c r="L72" t="e">
        <f t="shared" si="23"/>
        <v>#N/A</v>
      </c>
      <c r="M72" t="e">
        <f t="shared" si="24"/>
        <v>#N/A</v>
      </c>
    </row>
    <row r="73" spans="1:13" ht="25.5">
      <c r="A73" s="1" t="s">
        <v>80</v>
      </c>
      <c r="B73" s="46" t="s">
        <v>322</v>
      </c>
      <c r="C73">
        <f t="shared" si="14"/>
        <v>5</v>
      </c>
      <c r="D73">
        <f t="shared" si="15"/>
        <v>2</v>
      </c>
      <c r="E73">
        <f t="shared" si="16"/>
        <v>7</v>
      </c>
      <c r="F73">
        <f t="shared" si="17"/>
        <v>0.5</v>
      </c>
      <c r="G73">
        <f t="shared" si="18"/>
        <v>0</v>
      </c>
      <c r="H73">
        <f t="shared" si="19"/>
        <v>0</v>
      </c>
      <c r="I73">
        <f t="shared" si="20"/>
        <v>0</v>
      </c>
      <c r="J73">
        <f t="shared" si="21"/>
        <v>0</v>
      </c>
      <c r="K73">
        <f t="shared" si="22"/>
        <v>0</v>
      </c>
      <c r="L73">
        <f t="shared" si="23"/>
        <v>0</v>
      </c>
      <c r="M73">
        <f t="shared" si="24"/>
        <v>0</v>
      </c>
    </row>
    <row r="74" spans="1:13" ht="25.5">
      <c r="A74" s="1" t="s">
        <v>80</v>
      </c>
      <c r="B74" s="46" t="s">
        <v>323</v>
      </c>
      <c r="C74" t="e">
        <f t="shared" si="14"/>
        <v>#N/A</v>
      </c>
      <c r="D74" t="e">
        <f t="shared" si="15"/>
        <v>#N/A</v>
      </c>
      <c r="E74" t="e">
        <f t="shared" si="16"/>
        <v>#N/A</v>
      </c>
      <c r="F74" t="e">
        <f t="shared" si="17"/>
        <v>#N/A</v>
      </c>
      <c r="G74" t="e">
        <f t="shared" si="18"/>
        <v>#N/A</v>
      </c>
      <c r="H74" t="e">
        <f t="shared" si="19"/>
        <v>#N/A</v>
      </c>
      <c r="I74" t="e">
        <f t="shared" si="20"/>
        <v>#N/A</v>
      </c>
      <c r="J74" t="e">
        <f t="shared" si="21"/>
        <v>#N/A</v>
      </c>
      <c r="K74" t="e">
        <f t="shared" si="22"/>
        <v>#N/A</v>
      </c>
      <c r="L74" t="e">
        <f t="shared" si="23"/>
        <v>#N/A</v>
      </c>
      <c r="M74" t="e">
        <f t="shared" si="24"/>
        <v>#N/A</v>
      </c>
    </row>
    <row r="75" spans="1:13" ht="25.5">
      <c r="A75" s="1" t="s">
        <v>124</v>
      </c>
      <c r="B75" s="46" t="s">
        <v>324</v>
      </c>
      <c r="C75">
        <f t="shared" si="14"/>
        <v>3</v>
      </c>
      <c r="D75">
        <f t="shared" si="15"/>
        <v>0</v>
      </c>
      <c r="E75">
        <f t="shared" si="16"/>
        <v>3</v>
      </c>
      <c r="F75">
        <f t="shared" si="17"/>
        <v>2</v>
      </c>
      <c r="G75">
        <f t="shared" si="18"/>
        <v>0</v>
      </c>
      <c r="H75">
        <f t="shared" si="19"/>
        <v>0</v>
      </c>
      <c r="I75">
        <f t="shared" si="20"/>
        <v>1</v>
      </c>
      <c r="J75">
        <f t="shared" si="21"/>
        <v>0</v>
      </c>
      <c r="K75">
        <f t="shared" si="22"/>
        <v>0</v>
      </c>
      <c r="L75">
        <f t="shared" si="23"/>
        <v>0</v>
      </c>
      <c r="M75">
        <f t="shared" si="24"/>
        <v>0</v>
      </c>
    </row>
    <row r="76" spans="1:13" ht="25.5">
      <c r="A76" s="1" t="s">
        <v>193</v>
      </c>
      <c r="B76" s="46" t="s">
        <v>325</v>
      </c>
      <c r="C76" t="e">
        <f t="shared" si="14"/>
        <v>#N/A</v>
      </c>
      <c r="D76" t="e">
        <f t="shared" si="15"/>
        <v>#N/A</v>
      </c>
      <c r="E76" t="e">
        <f t="shared" si="16"/>
        <v>#N/A</v>
      </c>
      <c r="F76" t="e">
        <f t="shared" si="17"/>
        <v>#N/A</v>
      </c>
      <c r="G76" t="e">
        <f t="shared" si="18"/>
        <v>#N/A</v>
      </c>
      <c r="H76" t="e">
        <f t="shared" si="19"/>
        <v>#N/A</v>
      </c>
      <c r="I76" t="e">
        <f t="shared" si="20"/>
        <v>#N/A</v>
      </c>
      <c r="J76" t="e">
        <f t="shared" si="21"/>
        <v>#N/A</v>
      </c>
      <c r="K76" t="e">
        <f t="shared" si="22"/>
        <v>#N/A</v>
      </c>
      <c r="L76" t="e">
        <f t="shared" si="23"/>
        <v>#N/A</v>
      </c>
      <c r="M76" t="e">
        <f t="shared" si="24"/>
        <v>#N/A</v>
      </c>
    </row>
    <row r="77" spans="1:13">
      <c r="A77" s="1" t="s">
        <v>72</v>
      </c>
      <c r="B77" s="46" t="s">
        <v>326</v>
      </c>
      <c r="C77" t="e">
        <f t="shared" si="14"/>
        <v>#N/A</v>
      </c>
      <c r="D77" t="e">
        <f t="shared" si="15"/>
        <v>#N/A</v>
      </c>
      <c r="E77" t="e">
        <f t="shared" si="16"/>
        <v>#N/A</v>
      </c>
      <c r="F77" t="e">
        <f t="shared" si="17"/>
        <v>#N/A</v>
      </c>
      <c r="G77" t="e">
        <f t="shared" si="18"/>
        <v>#N/A</v>
      </c>
      <c r="H77" t="e">
        <f t="shared" si="19"/>
        <v>#N/A</v>
      </c>
      <c r="I77" t="e">
        <f t="shared" si="20"/>
        <v>#N/A</v>
      </c>
      <c r="J77" t="e">
        <f t="shared" si="21"/>
        <v>#N/A</v>
      </c>
      <c r="K77" t="e">
        <f t="shared" si="22"/>
        <v>#N/A</v>
      </c>
      <c r="L77" t="e">
        <f t="shared" si="23"/>
        <v>#N/A</v>
      </c>
      <c r="M77" t="e">
        <f t="shared" si="24"/>
        <v>#N/A</v>
      </c>
    </row>
    <row r="78" spans="1:13" ht="25.5">
      <c r="A78" s="1" t="s">
        <v>72</v>
      </c>
      <c r="B78" s="46" t="s">
        <v>327</v>
      </c>
      <c r="C78">
        <f t="shared" si="14"/>
        <v>0</v>
      </c>
      <c r="D78">
        <f t="shared" si="15"/>
        <v>1</v>
      </c>
      <c r="E78">
        <f t="shared" si="16"/>
        <v>1</v>
      </c>
      <c r="F78">
        <f t="shared" si="17"/>
        <v>0</v>
      </c>
      <c r="G78">
        <f t="shared" si="18"/>
        <v>0</v>
      </c>
      <c r="H78">
        <f t="shared" si="19"/>
        <v>0</v>
      </c>
      <c r="I78">
        <f t="shared" si="20"/>
        <v>0</v>
      </c>
      <c r="J78">
        <f t="shared" si="21"/>
        <v>0</v>
      </c>
      <c r="K78">
        <f t="shared" si="22"/>
        <v>0</v>
      </c>
      <c r="L78">
        <f t="shared" si="23"/>
        <v>0</v>
      </c>
      <c r="M78">
        <f t="shared" si="24"/>
        <v>0</v>
      </c>
    </row>
    <row r="79" spans="1:13" ht="38.25">
      <c r="A79" s="1" t="s">
        <v>72</v>
      </c>
      <c r="B79" s="46" t="s">
        <v>328</v>
      </c>
      <c r="C79" t="e">
        <f t="shared" si="14"/>
        <v>#N/A</v>
      </c>
      <c r="D79" t="e">
        <f t="shared" si="15"/>
        <v>#N/A</v>
      </c>
      <c r="E79" t="e">
        <f t="shared" si="16"/>
        <v>#N/A</v>
      </c>
      <c r="F79" t="e">
        <f t="shared" si="17"/>
        <v>#N/A</v>
      </c>
      <c r="G79" t="e">
        <f t="shared" si="18"/>
        <v>#N/A</v>
      </c>
      <c r="H79" t="e">
        <f t="shared" si="19"/>
        <v>#N/A</v>
      </c>
      <c r="I79" t="e">
        <f t="shared" si="20"/>
        <v>#N/A</v>
      </c>
      <c r="J79" t="e">
        <f t="shared" si="21"/>
        <v>#N/A</v>
      </c>
      <c r="K79" t="e">
        <f t="shared" si="22"/>
        <v>#N/A</v>
      </c>
      <c r="L79" t="e">
        <f t="shared" si="23"/>
        <v>#N/A</v>
      </c>
      <c r="M79" t="e">
        <f t="shared" si="24"/>
        <v>#N/A</v>
      </c>
    </row>
    <row r="80" spans="1:13" ht="25.5">
      <c r="A80" s="1" t="s">
        <v>110</v>
      </c>
      <c r="B80" s="46" t="s">
        <v>329</v>
      </c>
      <c r="C80" t="e">
        <f t="shared" si="14"/>
        <v>#N/A</v>
      </c>
      <c r="D80" t="e">
        <f t="shared" si="15"/>
        <v>#N/A</v>
      </c>
      <c r="E80" t="e">
        <f t="shared" si="16"/>
        <v>#N/A</v>
      </c>
      <c r="F80" t="e">
        <f t="shared" si="17"/>
        <v>#N/A</v>
      </c>
      <c r="G80" t="e">
        <f t="shared" si="18"/>
        <v>#N/A</v>
      </c>
      <c r="H80" t="e">
        <f t="shared" si="19"/>
        <v>#N/A</v>
      </c>
      <c r="I80" t="e">
        <f t="shared" si="20"/>
        <v>#N/A</v>
      </c>
      <c r="J80" t="e">
        <f t="shared" si="21"/>
        <v>#N/A</v>
      </c>
      <c r="K80" t="e">
        <f t="shared" si="22"/>
        <v>#N/A</v>
      </c>
      <c r="L80" t="e">
        <f t="shared" si="23"/>
        <v>#N/A</v>
      </c>
      <c r="M80" t="e">
        <f t="shared" si="24"/>
        <v>#N/A</v>
      </c>
    </row>
    <row r="81" spans="1:13" ht="25.5">
      <c r="A81" s="1" t="s">
        <v>72</v>
      </c>
      <c r="B81" s="46" t="s">
        <v>330</v>
      </c>
      <c r="C81">
        <f t="shared" si="14"/>
        <v>2</v>
      </c>
      <c r="D81">
        <f t="shared" si="15"/>
        <v>0</v>
      </c>
      <c r="E81">
        <f t="shared" si="16"/>
        <v>2</v>
      </c>
      <c r="F81">
        <f t="shared" si="17"/>
        <v>0</v>
      </c>
      <c r="G81">
        <f t="shared" si="18"/>
        <v>0</v>
      </c>
      <c r="H81">
        <f t="shared" si="19"/>
        <v>0</v>
      </c>
      <c r="I81">
        <f t="shared" si="20"/>
        <v>1</v>
      </c>
      <c r="J81">
        <f t="shared" si="21"/>
        <v>0</v>
      </c>
      <c r="K81">
        <f t="shared" si="22"/>
        <v>0</v>
      </c>
      <c r="L81">
        <f t="shared" si="23"/>
        <v>0</v>
      </c>
      <c r="M81">
        <f t="shared" si="24"/>
        <v>0</v>
      </c>
    </row>
    <row r="82" spans="1:13" ht="25.5">
      <c r="A82" s="1" t="s">
        <v>80</v>
      </c>
      <c r="B82" s="46" t="s">
        <v>331</v>
      </c>
      <c r="C82">
        <f t="shared" si="14"/>
        <v>4</v>
      </c>
      <c r="D82">
        <f t="shared" si="15"/>
        <v>3</v>
      </c>
      <c r="E82">
        <f t="shared" si="16"/>
        <v>7</v>
      </c>
      <c r="F82">
        <f t="shared" si="17"/>
        <v>1</v>
      </c>
      <c r="G82">
        <f t="shared" si="18"/>
        <v>0</v>
      </c>
      <c r="H82">
        <f t="shared" si="19"/>
        <v>0</v>
      </c>
      <c r="I82">
        <f t="shared" si="20"/>
        <v>1</v>
      </c>
      <c r="J82">
        <f t="shared" si="21"/>
        <v>0</v>
      </c>
      <c r="K82">
        <f t="shared" si="22"/>
        <v>0</v>
      </c>
      <c r="L82">
        <f t="shared" si="23"/>
        <v>0</v>
      </c>
      <c r="M82">
        <f t="shared" si="24"/>
        <v>0</v>
      </c>
    </row>
    <row r="83" spans="1:13" ht="25.5">
      <c r="A83" s="1" t="s">
        <v>110</v>
      </c>
      <c r="B83" s="46" t="s">
        <v>332</v>
      </c>
      <c r="C83">
        <f t="shared" si="14"/>
        <v>5</v>
      </c>
      <c r="D83">
        <f t="shared" si="15"/>
        <v>0</v>
      </c>
      <c r="E83">
        <f t="shared" si="16"/>
        <v>5</v>
      </c>
      <c r="F83">
        <f t="shared" si="17"/>
        <v>2</v>
      </c>
      <c r="G83">
        <f t="shared" si="18"/>
        <v>0</v>
      </c>
      <c r="H83">
        <f t="shared" si="19"/>
        <v>0</v>
      </c>
      <c r="I83">
        <f t="shared" si="20"/>
        <v>0</v>
      </c>
      <c r="J83">
        <f t="shared" si="21"/>
        <v>0</v>
      </c>
      <c r="K83">
        <f t="shared" si="22"/>
        <v>0</v>
      </c>
      <c r="L83">
        <f t="shared" si="23"/>
        <v>0</v>
      </c>
      <c r="M83">
        <f t="shared" si="24"/>
        <v>0</v>
      </c>
    </row>
    <row r="84" spans="1:13" ht="25.5">
      <c r="A84" s="1" t="s">
        <v>110</v>
      </c>
      <c r="B84" s="46" t="s">
        <v>333</v>
      </c>
      <c r="C84" t="e">
        <f t="shared" si="14"/>
        <v>#N/A</v>
      </c>
      <c r="D84" t="e">
        <f t="shared" si="15"/>
        <v>#N/A</v>
      </c>
      <c r="E84" t="e">
        <f t="shared" si="16"/>
        <v>#N/A</v>
      </c>
      <c r="F84" t="e">
        <f t="shared" si="17"/>
        <v>#N/A</v>
      </c>
      <c r="G84" t="e">
        <f t="shared" si="18"/>
        <v>#N/A</v>
      </c>
      <c r="H84" t="e">
        <f t="shared" si="19"/>
        <v>#N/A</v>
      </c>
      <c r="I84" t="e">
        <f t="shared" si="20"/>
        <v>#N/A</v>
      </c>
      <c r="J84" t="e">
        <f t="shared" si="21"/>
        <v>#N/A</v>
      </c>
      <c r="K84" t="e">
        <f t="shared" si="22"/>
        <v>#N/A</v>
      </c>
      <c r="L84" t="e">
        <f t="shared" si="23"/>
        <v>#N/A</v>
      </c>
      <c r="M84" t="e">
        <f t="shared" si="24"/>
        <v>#N/A</v>
      </c>
    </row>
    <row r="85" spans="1:13" ht="25.5">
      <c r="A85" s="1" t="s">
        <v>124</v>
      </c>
      <c r="B85" s="46" t="s">
        <v>334</v>
      </c>
      <c r="C85">
        <f t="shared" si="14"/>
        <v>0</v>
      </c>
      <c r="D85">
        <f t="shared" si="15"/>
        <v>1</v>
      </c>
      <c r="E85">
        <f t="shared" si="16"/>
        <v>1</v>
      </c>
      <c r="F85">
        <f t="shared" si="17"/>
        <v>0</v>
      </c>
      <c r="G85">
        <f t="shared" si="18"/>
        <v>0</v>
      </c>
      <c r="H85">
        <f t="shared" si="19"/>
        <v>0</v>
      </c>
      <c r="I85">
        <f t="shared" si="20"/>
        <v>0</v>
      </c>
      <c r="J85">
        <f t="shared" si="21"/>
        <v>0</v>
      </c>
      <c r="K85">
        <f t="shared" si="22"/>
        <v>0</v>
      </c>
      <c r="L85">
        <f t="shared" si="23"/>
        <v>0</v>
      </c>
      <c r="M85">
        <f t="shared" si="24"/>
        <v>0</v>
      </c>
    </row>
    <row r="86" spans="1:13" ht="25.5">
      <c r="A86" s="1" t="s">
        <v>80</v>
      </c>
      <c r="B86" s="46" t="s">
        <v>335</v>
      </c>
      <c r="C86">
        <f t="shared" si="14"/>
        <v>0</v>
      </c>
      <c r="D86">
        <f t="shared" si="15"/>
        <v>1</v>
      </c>
      <c r="E86">
        <f t="shared" si="16"/>
        <v>1</v>
      </c>
      <c r="F86">
        <f t="shared" si="17"/>
        <v>0</v>
      </c>
      <c r="G86">
        <f t="shared" si="18"/>
        <v>0</v>
      </c>
      <c r="H86">
        <f t="shared" si="19"/>
        <v>0</v>
      </c>
      <c r="I86">
        <f t="shared" si="20"/>
        <v>0</v>
      </c>
      <c r="J86">
        <f t="shared" si="21"/>
        <v>0</v>
      </c>
      <c r="K86">
        <f t="shared" si="22"/>
        <v>0</v>
      </c>
      <c r="L86">
        <f t="shared" si="23"/>
        <v>0</v>
      </c>
      <c r="M86">
        <f t="shared" si="24"/>
        <v>0</v>
      </c>
    </row>
    <row r="87" spans="1:13" ht="25.5">
      <c r="A87" s="1" t="s">
        <v>72</v>
      </c>
      <c r="B87" s="46" t="s">
        <v>336</v>
      </c>
      <c r="C87" t="e">
        <f t="shared" si="14"/>
        <v>#N/A</v>
      </c>
      <c r="D87" t="e">
        <f t="shared" si="15"/>
        <v>#N/A</v>
      </c>
      <c r="E87" t="e">
        <f t="shared" si="16"/>
        <v>#N/A</v>
      </c>
      <c r="F87" t="e">
        <f t="shared" si="17"/>
        <v>#N/A</v>
      </c>
      <c r="G87" t="e">
        <f t="shared" si="18"/>
        <v>#N/A</v>
      </c>
      <c r="H87" t="e">
        <f t="shared" si="19"/>
        <v>#N/A</v>
      </c>
      <c r="I87" t="e">
        <f t="shared" si="20"/>
        <v>#N/A</v>
      </c>
      <c r="J87" t="e">
        <f t="shared" si="21"/>
        <v>#N/A</v>
      </c>
      <c r="K87" t="e">
        <f t="shared" si="22"/>
        <v>#N/A</v>
      </c>
      <c r="L87" t="e">
        <f t="shared" si="23"/>
        <v>#N/A</v>
      </c>
      <c r="M87" t="e">
        <f t="shared" si="24"/>
        <v>#N/A</v>
      </c>
    </row>
    <row r="88" spans="1:13">
      <c r="A88" s="1" t="s">
        <v>80</v>
      </c>
      <c r="B88" s="46" t="s">
        <v>337</v>
      </c>
      <c r="C88" t="e">
        <f t="shared" si="14"/>
        <v>#N/A</v>
      </c>
      <c r="D88" t="e">
        <f t="shared" si="15"/>
        <v>#N/A</v>
      </c>
      <c r="E88" t="e">
        <f t="shared" si="16"/>
        <v>#N/A</v>
      </c>
      <c r="F88" t="e">
        <f t="shared" si="17"/>
        <v>#N/A</v>
      </c>
      <c r="G88" t="e">
        <f t="shared" si="18"/>
        <v>#N/A</v>
      </c>
      <c r="H88" t="e">
        <f t="shared" si="19"/>
        <v>#N/A</v>
      </c>
      <c r="I88" t="e">
        <f t="shared" si="20"/>
        <v>#N/A</v>
      </c>
      <c r="J88" t="e">
        <f t="shared" si="21"/>
        <v>#N/A</v>
      </c>
      <c r="K88" t="e">
        <f t="shared" si="22"/>
        <v>#N/A</v>
      </c>
      <c r="L88" t="e">
        <f t="shared" si="23"/>
        <v>#N/A</v>
      </c>
      <c r="M88" t="e">
        <f t="shared" si="24"/>
        <v>#N/A</v>
      </c>
    </row>
    <row r="89" spans="1:13" ht="25.5">
      <c r="A89" s="1" t="s">
        <v>93</v>
      </c>
      <c r="B89" s="46" t="s">
        <v>338</v>
      </c>
      <c r="C89" t="e">
        <f t="shared" si="14"/>
        <v>#N/A</v>
      </c>
      <c r="D89" t="e">
        <f t="shared" si="15"/>
        <v>#N/A</v>
      </c>
      <c r="E89" t="e">
        <f t="shared" si="16"/>
        <v>#N/A</v>
      </c>
      <c r="F89" t="e">
        <f t="shared" si="17"/>
        <v>#N/A</v>
      </c>
      <c r="G89" t="e">
        <f t="shared" si="18"/>
        <v>#N/A</v>
      </c>
      <c r="H89" t="e">
        <f t="shared" si="19"/>
        <v>#N/A</v>
      </c>
      <c r="I89" t="e">
        <f t="shared" si="20"/>
        <v>#N/A</v>
      </c>
      <c r="J89" t="e">
        <f t="shared" si="21"/>
        <v>#N/A</v>
      </c>
      <c r="K89" t="e">
        <f t="shared" si="22"/>
        <v>#N/A</v>
      </c>
      <c r="L89" t="e">
        <f t="shared" si="23"/>
        <v>#N/A</v>
      </c>
      <c r="M89" t="e">
        <f t="shared" si="24"/>
        <v>#N/A</v>
      </c>
    </row>
    <row r="90" spans="1:13" ht="25.5">
      <c r="A90" s="1" t="s">
        <v>72</v>
      </c>
      <c r="B90" s="46" t="s">
        <v>339</v>
      </c>
      <c r="C90" t="e">
        <f t="shared" si="14"/>
        <v>#N/A</v>
      </c>
      <c r="D90" t="e">
        <f t="shared" si="15"/>
        <v>#N/A</v>
      </c>
      <c r="E90" t="e">
        <f t="shared" si="16"/>
        <v>#N/A</v>
      </c>
      <c r="F90" t="e">
        <f t="shared" si="17"/>
        <v>#N/A</v>
      </c>
      <c r="G90" t="e">
        <f t="shared" si="18"/>
        <v>#N/A</v>
      </c>
      <c r="H90" t="e">
        <f t="shared" si="19"/>
        <v>#N/A</v>
      </c>
      <c r="I90" t="e">
        <f t="shared" si="20"/>
        <v>#N/A</v>
      </c>
      <c r="J90" t="e">
        <f t="shared" si="21"/>
        <v>#N/A</v>
      </c>
      <c r="K90" t="e">
        <f t="shared" si="22"/>
        <v>#N/A</v>
      </c>
      <c r="L90" t="e">
        <f t="shared" si="23"/>
        <v>#N/A</v>
      </c>
      <c r="M90" t="e">
        <f t="shared" si="24"/>
        <v>#N/A</v>
      </c>
    </row>
    <row r="91" spans="1:13" ht="25.5">
      <c r="A91" s="1" t="s">
        <v>72</v>
      </c>
      <c r="B91" s="46" t="s">
        <v>340</v>
      </c>
      <c r="C91" t="e">
        <f t="shared" si="14"/>
        <v>#N/A</v>
      </c>
      <c r="D91" t="e">
        <f t="shared" si="15"/>
        <v>#N/A</v>
      </c>
      <c r="E91" t="e">
        <f t="shared" si="16"/>
        <v>#N/A</v>
      </c>
      <c r="F91" t="e">
        <f t="shared" si="17"/>
        <v>#N/A</v>
      </c>
      <c r="G91" t="e">
        <f t="shared" si="18"/>
        <v>#N/A</v>
      </c>
      <c r="H91" t="e">
        <f t="shared" si="19"/>
        <v>#N/A</v>
      </c>
      <c r="I91" t="e">
        <f t="shared" si="20"/>
        <v>#N/A</v>
      </c>
      <c r="J91" t="e">
        <f t="shared" si="21"/>
        <v>#N/A</v>
      </c>
      <c r="K91" t="e">
        <f t="shared" si="22"/>
        <v>#N/A</v>
      </c>
      <c r="L91" t="e">
        <f t="shared" si="23"/>
        <v>#N/A</v>
      </c>
      <c r="M91" t="e">
        <f t="shared" si="24"/>
        <v>#N/A</v>
      </c>
    </row>
    <row r="92" spans="1:13" ht="25.5">
      <c r="A92" s="1" t="s">
        <v>124</v>
      </c>
      <c r="B92" s="46" t="s">
        <v>341</v>
      </c>
      <c r="C92" t="e">
        <f t="shared" si="14"/>
        <v>#N/A</v>
      </c>
      <c r="D92" t="e">
        <f t="shared" si="15"/>
        <v>#N/A</v>
      </c>
      <c r="E92" t="e">
        <f t="shared" si="16"/>
        <v>#N/A</v>
      </c>
      <c r="F92" t="e">
        <f t="shared" si="17"/>
        <v>#N/A</v>
      </c>
      <c r="G92" t="e">
        <f t="shared" si="18"/>
        <v>#N/A</v>
      </c>
      <c r="H92" t="e">
        <f t="shared" si="19"/>
        <v>#N/A</v>
      </c>
      <c r="I92" t="e">
        <f t="shared" si="20"/>
        <v>#N/A</v>
      </c>
      <c r="J92" t="e">
        <f t="shared" si="21"/>
        <v>#N/A</v>
      </c>
      <c r="K92" t="e">
        <f t="shared" si="22"/>
        <v>#N/A</v>
      </c>
      <c r="L92" t="e">
        <f t="shared" si="23"/>
        <v>#N/A</v>
      </c>
      <c r="M92" t="e">
        <f t="shared" si="24"/>
        <v>#N/A</v>
      </c>
    </row>
    <row r="93" spans="1:13" ht="25.5">
      <c r="A93" s="1" t="s">
        <v>80</v>
      </c>
      <c r="B93" s="46" t="s">
        <v>342</v>
      </c>
      <c r="C93">
        <f t="shared" si="14"/>
        <v>2</v>
      </c>
      <c r="D93">
        <f t="shared" si="15"/>
        <v>0</v>
      </c>
      <c r="E93">
        <f t="shared" si="16"/>
        <v>2</v>
      </c>
      <c r="F93">
        <f t="shared" si="17"/>
        <v>0</v>
      </c>
      <c r="G93">
        <f t="shared" si="18"/>
        <v>0</v>
      </c>
      <c r="H93">
        <f t="shared" si="19"/>
        <v>0</v>
      </c>
      <c r="I93">
        <f t="shared" si="20"/>
        <v>0</v>
      </c>
      <c r="J93">
        <f t="shared" si="21"/>
        <v>0</v>
      </c>
      <c r="K93">
        <f t="shared" si="22"/>
        <v>0</v>
      </c>
      <c r="L93">
        <f t="shared" si="23"/>
        <v>0</v>
      </c>
      <c r="M93">
        <f t="shared" si="24"/>
        <v>0</v>
      </c>
    </row>
    <row r="94" spans="1:13" ht="25.5">
      <c r="A94" s="1" t="s">
        <v>72</v>
      </c>
      <c r="B94" s="46" t="s">
        <v>343</v>
      </c>
      <c r="C94" t="e">
        <f t="shared" si="14"/>
        <v>#N/A</v>
      </c>
      <c r="D94" t="e">
        <f t="shared" si="15"/>
        <v>#N/A</v>
      </c>
      <c r="E94" t="e">
        <f t="shared" si="16"/>
        <v>#N/A</v>
      </c>
      <c r="F94" t="e">
        <f t="shared" si="17"/>
        <v>#N/A</v>
      </c>
      <c r="G94" t="e">
        <f t="shared" si="18"/>
        <v>#N/A</v>
      </c>
      <c r="H94" t="e">
        <f t="shared" si="19"/>
        <v>#N/A</v>
      </c>
      <c r="I94" t="e">
        <f t="shared" si="20"/>
        <v>#N/A</v>
      </c>
      <c r="J94" t="e">
        <f t="shared" si="21"/>
        <v>#N/A</v>
      </c>
      <c r="K94" t="e">
        <f t="shared" si="22"/>
        <v>#N/A</v>
      </c>
      <c r="L94" t="e">
        <f t="shared" si="23"/>
        <v>#N/A</v>
      </c>
      <c r="M94" t="e">
        <f t="shared" si="24"/>
        <v>#N/A</v>
      </c>
    </row>
    <row r="95" spans="1:13">
      <c r="A95" s="1" t="s">
        <v>124</v>
      </c>
      <c r="B95" s="46" t="s">
        <v>344</v>
      </c>
      <c r="C95" t="e">
        <f t="shared" si="14"/>
        <v>#N/A</v>
      </c>
      <c r="D95" t="e">
        <f t="shared" si="15"/>
        <v>#N/A</v>
      </c>
      <c r="E95" t="e">
        <f t="shared" si="16"/>
        <v>#N/A</v>
      </c>
      <c r="F95" t="e">
        <f t="shared" si="17"/>
        <v>#N/A</v>
      </c>
      <c r="G95" t="e">
        <f t="shared" si="18"/>
        <v>#N/A</v>
      </c>
      <c r="H95" t="e">
        <f t="shared" si="19"/>
        <v>#N/A</v>
      </c>
      <c r="I95" t="e">
        <f t="shared" si="20"/>
        <v>#N/A</v>
      </c>
      <c r="J95" t="e">
        <f t="shared" si="21"/>
        <v>#N/A</v>
      </c>
      <c r="K95" t="e">
        <f t="shared" si="22"/>
        <v>#N/A</v>
      </c>
      <c r="L95" t="e">
        <f t="shared" si="23"/>
        <v>#N/A</v>
      </c>
      <c r="M95" t="e">
        <f t="shared" si="24"/>
        <v>#N/A</v>
      </c>
    </row>
    <row r="96" spans="1:13" ht="25.5">
      <c r="A96" s="1" t="s">
        <v>124</v>
      </c>
      <c r="B96" s="46" t="s">
        <v>345</v>
      </c>
      <c r="C96">
        <f t="shared" si="14"/>
        <v>1</v>
      </c>
      <c r="D96">
        <f t="shared" si="15"/>
        <v>1</v>
      </c>
      <c r="E96">
        <f t="shared" si="16"/>
        <v>2</v>
      </c>
      <c r="F96">
        <f t="shared" si="17"/>
        <v>0.5</v>
      </c>
      <c r="G96">
        <f t="shared" si="18"/>
        <v>0</v>
      </c>
      <c r="H96">
        <f t="shared" si="19"/>
        <v>0</v>
      </c>
      <c r="I96">
        <f t="shared" si="20"/>
        <v>1</v>
      </c>
      <c r="J96">
        <f t="shared" si="21"/>
        <v>0</v>
      </c>
      <c r="K96">
        <f t="shared" si="22"/>
        <v>0</v>
      </c>
      <c r="L96">
        <f t="shared" si="23"/>
        <v>0</v>
      </c>
      <c r="M96">
        <f t="shared" si="24"/>
        <v>0</v>
      </c>
    </row>
    <row r="97" spans="1:13" ht="25.5">
      <c r="A97" s="1" t="s">
        <v>124</v>
      </c>
      <c r="B97" s="46" t="s">
        <v>346</v>
      </c>
      <c r="C97" t="e">
        <f t="shared" si="14"/>
        <v>#N/A</v>
      </c>
      <c r="D97" t="e">
        <f t="shared" si="15"/>
        <v>#N/A</v>
      </c>
      <c r="E97" t="e">
        <f t="shared" si="16"/>
        <v>#N/A</v>
      </c>
      <c r="F97" t="e">
        <f t="shared" si="17"/>
        <v>#N/A</v>
      </c>
      <c r="G97" t="e">
        <f t="shared" si="18"/>
        <v>#N/A</v>
      </c>
      <c r="H97" t="e">
        <f t="shared" si="19"/>
        <v>#N/A</v>
      </c>
      <c r="I97" t="e">
        <f t="shared" si="20"/>
        <v>#N/A</v>
      </c>
      <c r="J97" t="e">
        <f t="shared" si="21"/>
        <v>#N/A</v>
      </c>
      <c r="K97" t="e">
        <f t="shared" si="22"/>
        <v>#N/A</v>
      </c>
      <c r="L97" t="e">
        <f t="shared" si="23"/>
        <v>#N/A</v>
      </c>
      <c r="M97" t="e">
        <f t="shared" si="24"/>
        <v>#N/A</v>
      </c>
    </row>
    <row r="98" spans="1:13" ht="25.5">
      <c r="A98" s="1" t="s">
        <v>80</v>
      </c>
      <c r="B98" s="46" t="s">
        <v>347</v>
      </c>
      <c r="C98">
        <f t="shared" si="14"/>
        <v>0</v>
      </c>
      <c r="D98">
        <f t="shared" si="15"/>
        <v>1</v>
      </c>
      <c r="E98">
        <f t="shared" si="16"/>
        <v>1</v>
      </c>
      <c r="F98">
        <f t="shared" si="17"/>
        <v>0</v>
      </c>
      <c r="G98">
        <f t="shared" si="18"/>
        <v>0</v>
      </c>
      <c r="H98">
        <f t="shared" si="19"/>
        <v>0</v>
      </c>
      <c r="I98">
        <f t="shared" si="20"/>
        <v>0</v>
      </c>
      <c r="J98">
        <f t="shared" si="21"/>
        <v>0</v>
      </c>
      <c r="K98">
        <f t="shared" si="22"/>
        <v>0</v>
      </c>
      <c r="L98">
        <f t="shared" si="23"/>
        <v>0</v>
      </c>
      <c r="M98">
        <f t="shared" si="24"/>
        <v>0</v>
      </c>
    </row>
    <row r="99" spans="1:13" ht="25.5">
      <c r="A99" s="1" t="s">
        <v>124</v>
      </c>
      <c r="B99" s="46" t="s">
        <v>348</v>
      </c>
      <c r="C99" t="e">
        <f t="shared" si="14"/>
        <v>#N/A</v>
      </c>
      <c r="D99" t="e">
        <f t="shared" si="15"/>
        <v>#N/A</v>
      </c>
      <c r="E99" t="e">
        <f t="shared" si="16"/>
        <v>#N/A</v>
      </c>
      <c r="F99" t="e">
        <f t="shared" si="17"/>
        <v>#N/A</v>
      </c>
      <c r="G99" t="e">
        <f t="shared" si="18"/>
        <v>#N/A</v>
      </c>
      <c r="H99" t="e">
        <f t="shared" si="19"/>
        <v>#N/A</v>
      </c>
      <c r="I99" t="e">
        <f t="shared" si="20"/>
        <v>#N/A</v>
      </c>
      <c r="J99" t="e">
        <f t="shared" si="21"/>
        <v>#N/A</v>
      </c>
      <c r="K99" t="e">
        <f t="shared" si="22"/>
        <v>#N/A</v>
      </c>
      <c r="L99" t="e">
        <f t="shared" si="23"/>
        <v>#N/A</v>
      </c>
      <c r="M99" t="e">
        <f t="shared" si="24"/>
        <v>#N/A</v>
      </c>
    </row>
    <row r="100" spans="1:13">
      <c r="A100" s="1"/>
      <c r="B100" s="46"/>
    </row>
    <row r="101" spans="1:13">
      <c r="A101" s="1"/>
      <c r="B101" s="46"/>
    </row>
    <row r="102" spans="1:13">
      <c r="A102" s="1"/>
      <c r="B102" s="46"/>
    </row>
    <row r="103" spans="1:13">
      <c r="A103" s="1"/>
      <c r="B103" s="46"/>
    </row>
    <row r="104" spans="1:13">
      <c r="A104" s="1"/>
      <c r="B104" s="46"/>
    </row>
    <row r="105" spans="1:13">
      <c r="A105" s="1"/>
      <c r="B105" s="46"/>
    </row>
    <row r="106" spans="1:13">
      <c r="A106" s="1"/>
      <c r="B106" s="46"/>
    </row>
    <row r="107" spans="1:13">
      <c r="A107" s="1"/>
      <c r="B107" s="46"/>
    </row>
    <row r="108" spans="1:13">
      <c r="A108" s="1"/>
      <c r="B108" s="46"/>
    </row>
    <row r="109" spans="1:13">
      <c r="A109" s="1"/>
      <c r="B109" s="46"/>
    </row>
    <row r="110" spans="1:13">
      <c r="A110" s="1"/>
      <c r="B110" s="46"/>
    </row>
    <row r="111" spans="1:13" ht="46.5">
      <c r="A111" s="15" t="s">
        <v>40</v>
      </c>
      <c r="B111" s="46"/>
    </row>
    <row r="112" spans="1:13">
      <c r="A112" s="10" t="s">
        <v>1</v>
      </c>
      <c r="B112" s="46" t="s">
        <v>2</v>
      </c>
      <c r="C112" t="s">
        <v>41</v>
      </c>
      <c r="D112" t="s">
        <v>42</v>
      </c>
      <c r="E112" t="s">
        <v>43</v>
      </c>
      <c r="F112" t="s">
        <v>44</v>
      </c>
      <c r="G112" t="s">
        <v>56</v>
      </c>
      <c r="H112" t="s">
        <v>45</v>
      </c>
      <c r="I112" t="s">
        <v>57</v>
      </c>
      <c r="J112" t="s">
        <v>58</v>
      </c>
    </row>
    <row r="113" spans="1:10" ht="25.5">
      <c r="A113" s="1" t="s">
        <v>100</v>
      </c>
      <c r="B113" s="46" t="s">
        <v>349</v>
      </c>
      <c r="C113" t="e">
        <f>VLOOKUP(B113,$BG$4:$BR$15,3,FALSE)</f>
        <v>#N/A</v>
      </c>
      <c r="D113" t="e">
        <f>VLOOKUP(B113,$BG$4:$BR$6,4,FALSE)</f>
        <v>#N/A</v>
      </c>
      <c r="E113" t="e">
        <f>VLOOKUP(B113,$BG$4:$BR$6,6,FALSE)</f>
        <v>#N/A</v>
      </c>
      <c r="F113" t="e">
        <f>VLOOKUP(B113,$BG$4:$BR$6,7,FALSE)</f>
        <v>#N/A</v>
      </c>
      <c r="G113" t="e">
        <f>VLOOKUP(B113,$BG$4:$BR$6,9,FALSE)</f>
        <v>#N/A</v>
      </c>
      <c r="H113" t="e">
        <f>VLOOKUP(B113,$BG$4:$BR$6,10,FALSE)</f>
        <v>#N/A</v>
      </c>
      <c r="I113" t="e">
        <f>VLOOKUP(B113,$BG$4:$BR$6,11,FALSE)</f>
        <v>#N/A</v>
      </c>
      <c r="J113" t="e">
        <f>VLOOKUP(B113,$BG$4:$BR$6,12,FALSE)</f>
        <v>#N/A</v>
      </c>
    </row>
    <row r="114" spans="1:10" ht="25.5">
      <c r="A114" s="1" t="s">
        <v>100</v>
      </c>
      <c r="B114" s="46" t="s">
        <v>350</v>
      </c>
      <c r="C114">
        <f>VLOOKUP(B114,$BG$4:$BR$15,3,FALSE)</f>
        <v>1</v>
      </c>
      <c r="D114">
        <f t="shared" ref="D114:D116" si="25">VLOOKUP(B114,$BG$4:$BR$6,4,FALSE)</f>
        <v>1</v>
      </c>
      <c r="E114">
        <f t="shared" ref="E114:E116" si="26">VLOOKUP(B114,$BG$4:$BR$6,6,FALSE)</f>
        <v>1</v>
      </c>
      <c r="F114">
        <f t="shared" ref="F114:F116" si="27">VLOOKUP(B114,$BG$4:$BR$6,7,FALSE)</f>
        <v>2</v>
      </c>
      <c r="G114">
        <f t="shared" ref="G114:G116" si="28">VLOOKUP(B114,$BG$4:$BR$6,9,FALSE)</f>
        <v>4</v>
      </c>
      <c r="H114">
        <f t="shared" ref="H114:H116" si="29">VLOOKUP(B114,$BG$4:$BR$6,10,FALSE)</f>
        <v>0</v>
      </c>
      <c r="I114">
        <f t="shared" ref="I114:I116" si="30">VLOOKUP(B114,$BG$4:$BR$6,11,FALSE)</f>
        <v>0</v>
      </c>
      <c r="J114">
        <f t="shared" ref="J114:J116" si="31">VLOOKUP(B114,$BG$4:$BR$6,12,FALSE)</f>
        <v>0</v>
      </c>
    </row>
    <row r="115" spans="1:10" ht="25.5">
      <c r="A115" s="1" t="s">
        <v>100</v>
      </c>
      <c r="B115" s="46" t="s">
        <v>351</v>
      </c>
      <c r="C115" t="e">
        <f>VLOOKUP(B115,$BG$4:$BR$15,3,FALSE)</f>
        <v>#N/A</v>
      </c>
      <c r="D115" t="e">
        <f t="shared" si="25"/>
        <v>#N/A</v>
      </c>
      <c r="E115" t="e">
        <f t="shared" si="26"/>
        <v>#N/A</v>
      </c>
      <c r="F115" t="e">
        <f t="shared" si="27"/>
        <v>#N/A</v>
      </c>
      <c r="G115" t="e">
        <f t="shared" si="28"/>
        <v>#N/A</v>
      </c>
      <c r="H115" t="e">
        <f t="shared" si="29"/>
        <v>#N/A</v>
      </c>
      <c r="I115" t="e">
        <f t="shared" si="30"/>
        <v>#N/A</v>
      </c>
      <c r="J115" t="e">
        <f t="shared" si="31"/>
        <v>#N/A</v>
      </c>
    </row>
    <row r="116" spans="1:10" ht="38.25">
      <c r="A116" s="1" t="s">
        <v>277</v>
      </c>
      <c r="B116" s="46" t="s">
        <v>352</v>
      </c>
      <c r="C116">
        <f>VLOOKUP(B116,$BG$4:$BR$15,3,FALSE)</f>
        <v>0</v>
      </c>
      <c r="D116">
        <f t="shared" si="25"/>
        <v>0</v>
      </c>
      <c r="E116">
        <f t="shared" si="26"/>
        <v>0</v>
      </c>
      <c r="F116">
        <f t="shared" si="27"/>
        <v>0</v>
      </c>
      <c r="G116">
        <f t="shared" si="28"/>
        <v>0</v>
      </c>
      <c r="H116">
        <f t="shared" si="29"/>
        <v>5</v>
      </c>
      <c r="I116">
        <f t="shared" si="30"/>
        <v>201</v>
      </c>
      <c r="J116">
        <f t="shared" si="31"/>
        <v>40.200000000000003</v>
      </c>
    </row>
    <row r="117" spans="1:10">
      <c r="A117" s="1"/>
      <c r="B117" s="46"/>
    </row>
    <row r="118" spans="1:10">
      <c r="A118" s="1"/>
      <c r="B118" s="46"/>
    </row>
    <row r="119" spans="1:10">
      <c r="A119" s="1"/>
      <c r="B119" s="46"/>
    </row>
    <row r="120" spans="1:10">
      <c r="A120" s="1"/>
      <c r="B120" s="46"/>
    </row>
    <row r="121" spans="1:10">
      <c r="A121" s="1"/>
      <c r="B121" s="46"/>
    </row>
    <row r="122" spans="1:10">
      <c r="A122" s="1"/>
      <c r="B122" s="46"/>
    </row>
    <row r="123" spans="1:10">
      <c r="A123" s="1"/>
      <c r="B123" s="46"/>
    </row>
    <row r="124" spans="1:10">
      <c r="A124" s="1"/>
      <c r="B124" s="46"/>
    </row>
    <row r="125" spans="1:10">
      <c r="A125" s="1"/>
      <c r="B125" s="46"/>
    </row>
    <row r="126" spans="1:10">
      <c r="A126" s="1"/>
      <c r="B126" s="46"/>
    </row>
    <row r="127" spans="1:10">
      <c r="A127" s="1"/>
      <c r="B127" s="46"/>
    </row>
    <row r="128" spans="1:10">
      <c r="A128" s="1"/>
      <c r="B128" s="46"/>
    </row>
    <row r="129" spans="1:2">
      <c r="A129" s="1"/>
      <c r="B129" s="46"/>
    </row>
    <row r="130" spans="1:2">
      <c r="A130" s="1"/>
      <c r="B130" s="46"/>
    </row>
    <row r="131" spans="1:2">
      <c r="A131" s="1"/>
      <c r="B131" s="46"/>
    </row>
    <row r="132" spans="1:2">
      <c r="A132" s="1"/>
      <c r="B132" s="46"/>
    </row>
  </sheetData>
  <mergeCells count="13">
    <mergeCell ref="O2:P2"/>
    <mergeCell ref="Q2:Y2"/>
    <mergeCell ref="AA2:AB2"/>
    <mergeCell ref="AC2:AF2"/>
    <mergeCell ref="AG2:AJ2"/>
    <mergeCell ref="BG2:BH2"/>
    <mergeCell ref="BI2:BO2"/>
    <mergeCell ref="BP2:BR2"/>
    <mergeCell ref="AK2:AN2"/>
    <mergeCell ref="AP2:AQ2"/>
    <mergeCell ref="AR2:AV2"/>
    <mergeCell ref="AW2:BA2"/>
    <mergeCell ref="BB2:BE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C71AA-B48D-4F1F-8199-BA3ECDA40DD3}">
  <dimension ref="A1:BR132"/>
  <sheetViews>
    <sheetView workbookViewId="0">
      <selection activeCell="BG2" sqref="BG2:BR5"/>
    </sheetView>
  </sheetViews>
  <sheetFormatPr defaultRowHeight="15.75"/>
  <sheetData>
    <row r="1" spans="1:70" ht="36">
      <c r="A1" s="14" t="s">
        <v>9</v>
      </c>
      <c r="O1" s="12" t="s">
        <v>49</v>
      </c>
      <c r="AA1" s="12" t="s">
        <v>48</v>
      </c>
      <c r="AP1" s="13" t="s">
        <v>50</v>
      </c>
      <c r="BG1" s="11" t="s">
        <v>353</v>
      </c>
    </row>
    <row r="2" spans="1:70">
      <c r="A2" t="s">
        <v>1</v>
      </c>
      <c r="B2" s="46" t="s">
        <v>2</v>
      </c>
      <c r="C2" s="46" t="s">
        <v>3</v>
      </c>
      <c r="D2" s="46" t="s">
        <v>4</v>
      </c>
      <c r="E2" s="46" t="s">
        <v>5</v>
      </c>
      <c r="F2" s="46" t="s">
        <v>6</v>
      </c>
      <c r="G2" s="46" t="s">
        <v>7</v>
      </c>
      <c r="H2" s="46" t="s">
        <v>0</v>
      </c>
      <c r="I2" s="46" t="s">
        <v>8</v>
      </c>
      <c r="J2" s="46" t="s">
        <v>46</v>
      </c>
      <c r="K2" s="46" t="s">
        <v>35</v>
      </c>
      <c r="L2" s="46" t="s">
        <v>33</v>
      </c>
      <c r="M2" s="46" t="s">
        <v>34</v>
      </c>
      <c r="O2" s="73"/>
      <c r="P2" s="73"/>
      <c r="Q2" s="73" t="s">
        <v>9</v>
      </c>
      <c r="R2" s="73"/>
      <c r="S2" s="73"/>
      <c r="T2" s="73"/>
      <c r="U2" s="73"/>
      <c r="V2" s="73"/>
      <c r="W2" s="73"/>
      <c r="X2" s="73"/>
      <c r="Y2" s="73"/>
      <c r="AA2" s="73"/>
      <c r="AB2" s="73"/>
      <c r="AC2" s="73" t="s">
        <v>26</v>
      </c>
      <c r="AD2" s="73"/>
      <c r="AE2" s="73"/>
      <c r="AF2" s="73"/>
      <c r="AG2" s="73" t="s">
        <v>27</v>
      </c>
      <c r="AH2" s="73"/>
      <c r="AI2" s="73"/>
      <c r="AJ2" s="73"/>
      <c r="AK2" s="73" t="s">
        <v>378</v>
      </c>
      <c r="AL2" s="73"/>
      <c r="AM2" s="73"/>
      <c r="AN2" s="73"/>
      <c r="AP2" s="73"/>
      <c r="AQ2" s="73"/>
      <c r="AR2" s="73" t="s">
        <v>382</v>
      </c>
      <c r="AS2" s="73"/>
      <c r="AT2" s="73"/>
      <c r="AU2" s="73"/>
      <c r="AV2" s="73"/>
      <c r="AW2" s="73" t="s">
        <v>383</v>
      </c>
      <c r="AX2" s="73"/>
      <c r="AY2" s="73"/>
      <c r="AZ2" s="73"/>
      <c r="BA2" s="73"/>
      <c r="BB2" s="73" t="s">
        <v>384</v>
      </c>
      <c r="BC2" s="73"/>
      <c r="BD2" s="73"/>
      <c r="BE2" s="73"/>
      <c r="BG2" s="73"/>
      <c r="BH2" s="73"/>
      <c r="BI2" s="73" t="s">
        <v>40</v>
      </c>
      <c r="BJ2" s="73"/>
      <c r="BK2" s="73"/>
      <c r="BL2" s="73"/>
      <c r="BM2" s="73"/>
      <c r="BN2" s="73"/>
      <c r="BO2" s="73"/>
      <c r="BP2" s="73" t="s">
        <v>389</v>
      </c>
      <c r="BQ2" s="73"/>
      <c r="BR2" s="73"/>
    </row>
    <row r="3" spans="1:70">
      <c r="A3" s="1" t="s">
        <v>105</v>
      </c>
      <c r="B3" s="46" t="s">
        <v>279</v>
      </c>
      <c r="C3" s="1">
        <f>VLOOKUP(B3,$O$4:$Y$11,3,FALSE)</f>
        <v>1</v>
      </c>
      <c r="D3" s="1">
        <f>VLOOKUP(B3,$O$4:$Y$11,4,FALSE)</f>
        <v>1</v>
      </c>
      <c r="E3" s="1">
        <f>VLOOKUP(B3,$O$4:$Y$11,5,FALSE)</f>
        <v>100</v>
      </c>
      <c r="F3" s="1">
        <f>VLOOKUP(B3,$O$4:$Y$11,6,FALSE)</f>
        <v>13</v>
      </c>
      <c r="G3" s="1">
        <f>VLOOKUP(B3,$O$4:$Y$11,7,FALSE)</f>
        <v>13</v>
      </c>
      <c r="H3" s="1">
        <f>VLOOKUP(B3,$O$4:$Y$11,9,FALSE)</f>
        <v>0</v>
      </c>
      <c r="I3" s="1">
        <f>VLOOKUP(B3,$O$4:$Y$11,10,FALSE)</f>
        <v>0</v>
      </c>
      <c r="J3" s="1">
        <f>VLOOKUP(B3,$O$4:$Y$11,11,FALSE)</f>
        <v>209.2</v>
      </c>
      <c r="K3" s="1">
        <f>VLOOKUP(B3,$AA$4:$AN$56,3,FALSE)</f>
        <v>1</v>
      </c>
      <c r="L3" s="1">
        <f>VLOOKUP(B3,$AA$4:$AN$56,4,FALSE)</f>
        <v>7</v>
      </c>
      <c r="M3" s="1">
        <f>VLOOKUP(B3,$AA$4:$AN$56,6,FALSE)</f>
        <v>0</v>
      </c>
      <c r="O3" s="47" t="s">
        <v>2</v>
      </c>
      <c r="P3" s="47" t="s">
        <v>374</v>
      </c>
      <c r="Q3" s="47" t="s">
        <v>3</v>
      </c>
      <c r="R3" s="47" t="s">
        <v>4</v>
      </c>
      <c r="S3" s="47" t="s">
        <v>5</v>
      </c>
      <c r="T3" s="47" t="s">
        <v>6</v>
      </c>
      <c r="U3" s="47" t="s">
        <v>7</v>
      </c>
      <c r="V3" s="47" t="s">
        <v>375</v>
      </c>
      <c r="W3" s="47" t="s">
        <v>0</v>
      </c>
      <c r="X3" s="47" t="s">
        <v>8</v>
      </c>
      <c r="Y3" s="47" t="s">
        <v>376</v>
      </c>
      <c r="AA3" s="47" t="s">
        <v>2</v>
      </c>
      <c r="AB3" s="47" t="s">
        <v>374</v>
      </c>
      <c r="AC3" s="47" t="s">
        <v>4</v>
      </c>
      <c r="AD3" s="47" t="s">
        <v>6</v>
      </c>
      <c r="AE3" s="47" t="s">
        <v>28</v>
      </c>
      <c r="AF3" s="47" t="s">
        <v>0</v>
      </c>
      <c r="AG3" s="47" t="s">
        <v>379</v>
      </c>
      <c r="AH3" s="47" t="s">
        <v>6</v>
      </c>
      <c r="AI3" s="47" t="s">
        <v>28</v>
      </c>
      <c r="AJ3" s="47" t="s">
        <v>0</v>
      </c>
      <c r="AK3" s="47" t="s">
        <v>380</v>
      </c>
      <c r="AL3" s="47" t="s">
        <v>6</v>
      </c>
      <c r="AM3" s="47" t="s">
        <v>28</v>
      </c>
      <c r="AN3" s="47" t="s">
        <v>0</v>
      </c>
      <c r="AP3" s="47" t="s">
        <v>2</v>
      </c>
      <c r="AQ3" s="47" t="s">
        <v>374</v>
      </c>
      <c r="AR3" s="47" t="s">
        <v>36</v>
      </c>
      <c r="AS3" s="47" t="s">
        <v>37</v>
      </c>
      <c r="AT3" s="47" t="s">
        <v>38</v>
      </c>
      <c r="AU3" s="47" t="s">
        <v>385</v>
      </c>
      <c r="AV3" s="47" t="s">
        <v>386</v>
      </c>
      <c r="AW3" s="47" t="s">
        <v>8</v>
      </c>
      <c r="AX3" s="47" t="s">
        <v>6</v>
      </c>
      <c r="AY3" s="47" t="s">
        <v>28</v>
      </c>
      <c r="AZ3" s="47" t="s">
        <v>0</v>
      </c>
      <c r="BA3" s="47" t="s">
        <v>387</v>
      </c>
      <c r="BB3" s="47" t="s">
        <v>15</v>
      </c>
      <c r="BC3" s="47" t="s">
        <v>6</v>
      </c>
      <c r="BD3" s="47" t="s">
        <v>0</v>
      </c>
      <c r="BE3" s="47" t="s">
        <v>39</v>
      </c>
      <c r="BG3" s="47" t="s">
        <v>2</v>
      </c>
      <c r="BH3" s="47" t="s">
        <v>374</v>
      </c>
      <c r="BI3" s="47" t="s">
        <v>41</v>
      </c>
      <c r="BJ3" s="47" t="s">
        <v>42</v>
      </c>
      <c r="BK3" s="47" t="s">
        <v>390</v>
      </c>
      <c r="BL3" s="47" t="s">
        <v>43</v>
      </c>
      <c r="BM3" s="47" t="s">
        <v>44</v>
      </c>
      <c r="BN3" s="47" t="s">
        <v>391</v>
      </c>
      <c r="BO3" s="47" t="s">
        <v>392</v>
      </c>
      <c r="BP3" s="47" t="s">
        <v>45</v>
      </c>
      <c r="BQ3" s="47" t="s">
        <v>6</v>
      </c>
      <c r="BR3" s="47" t="s">
        <v>28</v>
      </c>
    </row>
    <row r="4" spans="1:70" ht="30">
      <c r="A4" s="1" t="s">
        <v>105</v>
      </c>
      <c r="B4" s="46" t="s">
        <v>280</v>
      </c>
      <c r="C4" s="1" t="e">
        <f>VLOOKUP(B4,$O$4:$Y$11,3,FALSE)</f>
        <v>#N/A</v>
      </c>
      <c r="D4" s="1" t="e">
        <f>VLOOKUP(B4,$O$4:$Y$11,4,FALSE)</f>
        <v>#N/A</v>
      </c>
      <c r="E4" s="1" t="e">
        <f>VLOOKUP(B4,$O$4:$Y$11,5,FALSE)</f>
        <v>#N/A</v>
      </c>
      <c r="F4" s="1" t="e">
        <f>VLOOKUP(B4,$O$4:$Y$11,6,FALSE)</f>
        <v>#N/A</v>
      </c>
      <c r="G4" s="1" t="e">
        <f>VLOOKUP(B4,$O$4:$Y$11,7,FALSE)</f>
        <v>#N/A</v>
      </c>
      <c r="H4" s="1" t="e">
        <f>VLOOKUP(B4,$O$4:$Y$11,9,FALSE)</f>
        <v>#N/A</v>
      </c>
      <c r="I4" s="1" t="e">
        <f>VLOOKUP(B4,$O$4:$Y$11,10,FALSE)</f>
        <v>#N/A</v>
      </c>
      <c r="J4" s="1" t="e">
        <f>VLOOKUP(B4,$O$4:$Y$11,11,FALSE)</f>
        <v>#N/A</v>
      </c>
      <c r="K4" s="1" t="e">
        <f t="shared" ref="K4:K7" si="0">VLOOKUP(B4,$AA$4:$AN$56,3,FALSE)</f>
        <v>#N/A</v>
      </c>
      <c r="L4" s="1" t="e">
        <f t="shared" ref="L4:L7" si="1">VLOOKUP(B4,$AA$4:$AN$56,4,FALSE)</f>
        <v>#N/A</v>
      </c>
      <c r="M4" s="1" t="e">
        <f t="shared" ref="M4:M7" si="2">VLOOKUP(B4,$AA$4:$AN$56,6,FALSE)</f>
        <v>#N/A</v>
      </c>
      <c r="O4" s="47" t="s">
        <v>282</v>
      </c>
      <c r="P4" s="10" t="s">
        <v>377</v>
      </c>
      <c r="Q4" s="10">
        <v>7</v>
      </c>
      <c r="R4" s="10">
        <v>20</v>
      </c>
      <c r="S4" s="10">
        <v>35</v>
      </c>
      <c r="T4" s="10">
        <v>106</v>
      </c>
      <c r="U4" s="10">
        <v>5.3</v>
      </c>
      <c r="V4" s="10">
        <v>5.3</v>
      </c>
      <c r="W4" s="10">
        <v>0</v>
      </c>
      <c r="X4" s="10">
        <v>0</v>
      </c>
      <c r="Y4" s="10">
        <v>79.5</v>
      </c>
      <c r="AA4" s="47" t="s">
        <v>286</v>
      </c>
      <c r="AB4" s="10" t="s">
        <v>377</v>
      </c>
      <c r="AC4" s="10">
        <v>16</v>
      </c>
      <c r="AD4" s="10">
        <v>41</v>
      </c>
      <c r="AE4" s="10">
        <v>2.6</v>
      </c>
      <c r="AF4" s="10">
        <v>1</v>
      </c>
      <c r="AG4" s="10"/>
      <c r="AH4" s="10"/>
      <c r="AI4" s="10"/>
      <c r="AJ4" s="10"/>
      <c r="AK4" s="10">
        <v>16</v>
      </c>
      <c r="AL4" s="10">
        <v>41</v>
      </c>
      <c r="AM4" s="10">
        <v>2.6</v>
      </c>
      <c r="AN4" s="10">
        <v>1</v>
      </c>
      <c r="AP4" s="47" t="s">
        <v>330</v>
      </c>
      <c r="AQ4" s="10" t="s">
        <v>377</v>
      </c>
      <c r="AR4" s="10">
        <v>6</v>
      </c>
      <c r="AS4" s="10">
        <v>2</v>
      </c>
      <c r="AT4" s="10">
        <v>8</v>
      </c>
      <c r="AU4" s="10">
        <v>0</v>
      </c>
      <c r="AV4" s="10">
        <v>0</v>
      </c>
      <c r="AW4" s="10"/>
      <c r="AX4" s="10"/>
      <c r="AY4" s="10"/>
      <c r="AZ4" s="10"/>
      <c r="BA4" s="10"/>
      <c r="BB4" s="10"/>
      <c r="BC4" s="10"/>
      <c r="BD4" s="10"/>
      <c r="BE4" s="10">
        <v>1</v>
      </c>
      <c r="BG4" s="47" t="s">
        <v>350</v>
      </c>
      <c r="BH4" s="10" t="s">
        <v>377</v>
      </c>
      <c r="BI4" s="10">
        <v>4</v>
      </c>
      <c r="BJ4" s="10">
        <v>4</v>
      </c>
      <c r="BK4" s="10">
        <v>100</v>
      </c>
      <c r="BL4" s="10">
        <v>1</v>
      </c>
      <c r="BM4" s="10">
        <v>1</v>
      </c>
      <c r="BN4" s="10">
        <v>100</v>
      </c>
      <c r="BO4" s="10">
        <v>7</v>
      </c>
      <c r="BP4" s="10"/>
      <c r="BQ4" s="10"/>
      <c r="BR4" s="10"/>
    </row>
    <row r="5" spans="1:70" ht="45">
      <c r="A5" s="1" t="s">
        <v>105</v>
      </c>
      <c r="B5" s="46" t="s">
        <v>281</v>
      </c>
      <c r="C5" s="1" t="e">
        <f>VLOOKUP(B5,$O$4:$Y$11,3,FALSE)</f>
        <v>#N/A</v>
      </c>
      <c r="D5" s="1" t="e">
        <f>VLOOKUP(B5,$O$4:$Y$11,4,FALSE)</f>
        <v>#N/A</v>
      </c>
      <c r="E5" s="1" t="e">
        <f>VLOOKUP(B5,$O$4:$Y$11,5,FALSE)</f>
        <v>#N/A</v>
      </c>
      <c r="F5" s="1" t="e">
        <f>VLOOKUP(B5,$O$4:$Y$11,6,FALSE)</f>
        <v>#N/A</v>
      </c>
      <c r="G5" s="1" t="e">
        <f>VLOOKUP(B5,$O$4:$Y$11,7,FALSE)</f>
        <v>#N/A</v>
      </c>
      <c r="H5" s="1" t="e">
        <f>VLOOKUP(B5,$O$4:$Y$11,9,FALSE)</f>
        <v>#N/A</v>
      </c>
      <c r="I5" s="1" t="e">
        <f>VLOOKUP(B5,$O$4:$Y$11,10,FALSE)</f>
        <v>#N/A</v>
      </c>
      <c r="J5" s="1" t="e">
        <f>VLOOKUP(B5,$O$4:$Y$11,11,FALSE)</f>
        <v>#N/A</v>
      </c>
      <c r="K5" s="1" t="e">
        <f t="shared" si="0"/>
        <v>#N/A</v>
      </c>
      <c r="L5" s="1" t="e">
        <f t="shared" si="1"/>
        <v>#N/A</v>
      </c>
      <c r="M5" s="1" t="e">
        <f t="shared" si="2"/>
        <v>#N/A</v>
      </c>
      <c r="O5" s="47" t="s">
        <v>279</v>
      </c>
      <c r="P5" s="10" t="s">
        <v>377</v>
      </c>
      <c r="Q5" s="10">
        <v>1</v>
      </c>
      <c r="R5" s="10">
        <v>1</v>
      </c>
      <c r="S5" s="10">
        <v>100</v>
      </c>
      <c r="T5" s="10">
        <v>13</v>
      </c>
      <c r="U5" s="10">
        <v>13</v>
      </c>
      <c r="V5" s="10">
        <v>13</v>
      </c>
      <c r="W5" s="10">
        <v>0</v>
      </c>
      <c r="X5" s="10">
        <v>0</v>
      </c>
      <c r="Y5" s="10">
        <v>209.2</v>
      </c>
      <c r="AA5" s="47" t="s">
        <v>282</v>
      </c>
      <c r="AB5" s="10" t="s">
        <v>377</v>
      </c>
      <c r="AC5" s="10">
        <v>12</v>
      </c>
      <c r="AD5" s="10">
        <v>38</v>
      </c>
      <c r="AE5" s="10">
        <v>3.2</v>
      </c>
      <c r="AF5" s="10">
        <v>0</v>
      </c>
      <c r="AG5" s="10"/>
      <c r="AH5" s="10"/>
      <c r="AI5" s="10"/>
      <c r="AJ5" s="10"/>
      <c r="AK5" s="10">
        <v>12</v>
      </c>
      <c r="AL5" s="10">
        <v>38</v>
      </c>
      <c r="AM5" s="10">
        <v>3.2</v>
      </c>
      <c r="AN5" s="10">
        <v>0</v>
      </c>
      <c r="AP5" s="47" t="s">
        <v>320</v>
      </c>
      <c r="AQ5" s="10" t="s">
        <v>377</v>
      </c>
      <c r="AR5" s="10">
        <v>4</v>
      </c>
      <c r="AS5" s="10">
        <v>4</v>
      </c>
      <c r="AT5" s="10">
        <v>8</v>
      </c>
      <c r="AU5" s="10">
        <v>0</v>
      </c>
      <c r="AV5" s="10">
        <v>0</v>
      </c>
      <c r="AW5" s="10"/>
      <c r="AX5" s="10"/>
      <c r="AY5" s="10"/>
      <c r="AZ5" s="10"/>
      <c r="BA5" s="10"/>
      <c r="BB5" s="10"/>
      <c r="BC5" s="10"/>
      <c r="BD5" s="10"/>
      <c r="BE5" s="10"/>
      <c r="BG5" s="47" t="s">
        <v>352</v>
      </c>
      <c r="BH5" s="10" t="s">
        <v>377</v>
      </c>
      <c r="BI5" s="10"/>
      <c r="BJ5" s="10"/>
      <c r="BK5" s="10"/>
      <c r="BL5" s="10"/>
      <c r="BM5" s="10"/>
      <c r="BN5" s="10"/>
      <c r="BO5" s="10"/>
      <c r="BP5" s="10">
        <v>7</v>
      </c>
      <c r="BQ5" s="10">
        <v>272</v>
      </c>
      <c r="BR5" s="10">
        <v>38.9</v>
      </c>
    </row>
    <row r="6" spans="1:70" ht="30">
      <c r="A6" s="1" t="s">
        <v>105</v>
      </c>
      <c r="B6" s="46" t="s">
        <v>282</v>
      </c>
      <c r="C6" s="1">
        <f>VLOOKUP(B6,$O$4:$Y$11,3,FALSE)</f>
        <v>7</v>
      </c>
      <c r="D6" s="1">
        <f>VLOOKUP(B6,$O$4:$Y$11,4,FALSE)</f>
        <v>20</v>
      </c>
      <c r="E6" s="1">
        <f>VLOOKUP(B6,$O$4:$Y$11,5,FALSE)</f>
        <v>35</v>
      </c>
      <c r="F6" s="1">
        <f>VLOOKUP(B6,$O$4:$Y$11,6,FALSE)</f>
        <v>106</v>
      </c>
      <c r="G6" s="1">
        <f>VLOOKUP(B6,$O$4:$Y$11,7,FALSE)</f>
        <v>5.3</v>
      </c>
      <c r="H6" s="1">
        <f>VLOOKUP(B6,$O$4:$Y$11,9,FALSE)</f>
        <v>0</v>
      </c>
      <c r="I6" s="1">
        <f>VLOOKUP(B6,$O$4:$Y$11,10,FALSE)</f>
        <v>0</v>
      </c>
      <c r="J6" s="1">
        <f>VLOOKUP(B6,$O$4:$Y$11,11,FALSE)</f>
        <v>79.5</v>
      </c>
      <c r="K6" s="1">
        <f t="shared" si="0"/>
        <v>12</v>
      </c>
      <c r="L6" s="1">
        <f t="shared" si="1"/>
        <v>38</v>
      </c>
      <c r="M6" s="1">
        <f t="shared" si="2"/>
        <v>0</v>
      </c>
      <c r="O6" s="46"/>
      <c r="P6" s="1"/>
      <c r="Q6" s="1"/>
      <c r="R6" s="1"/>
      <c r="S6" s="1"/>
      <c r="T6" s="1"/>
      <c r="U6" s="1"/>
      <c r="V6" s="1"/>
      <c r="W6" s="1"/>
      <c r="X6" s="1"/>
      <c r="Y6" s="1"/>
      <c r="AA6" s="47" t="s">
        <v>287</v>
      </c>
      <c r="AB6" s="10" t="s">
        <v>377</v>
      </c>
      <c r="AC6" s="10">
        <v>8</v>
      </c>
      <c r="AD6" s="10">
        <v>8</v>
      </c>
      <c r="AE6" s="10">
        <v>1</v>
      </c>
      <c r="AF6" s="10">
        <v>1</v>
      </c>
      <c r="AG6" s="10">
        <v>1</v>
      </c>
      <c r="AH6" s="10">
        <v>40</v>
      </c>
      <c r="AI6" s="10">
        <v>40</v>
      </c>
      <c r="AJ6" s="10">
        <v>0</v>
      </c>
      <c r="AK6" s="10">
        <v>9</v>
      </c>
      <c r="AL6" s="10">
        <v>48</v>
      </c>
      <c r="AM6" s="10">
        <v>5.3</v>
      </c>
      <c r="AN6" s="10">
        <v>1</v>
      </c>
      <c r="AP6" s="47" t="s">
        <v>309</v>
      </c>
      <c r="AQ6" s="10" t="s">
        <v>377</v>
      </c>
      <c r="AR6" s="10">
        <v>4</v>
      </c>
      <c r="AS6" s="10">
        <v>2</v>
      </c>
      <c r="AT6" s="10">
        <v>6</v>
      </c>
      <c r="AU6" s="10">
        <v>0</v>
      </c>
      <c r="AV6" s="10">
        <v>0</v>
      </c>
      <c r="AW6" s="10">
        <v>1</v>
      </c>
      <c r="AX6" s="10">
        <v>61</v>
      </c>
      <c r="AY6" s="10">
        <v>61</v>
      </c>
      <c r="AZ6" s="10">
        <v>1</v>
      </c>
      <c r="BA6" s="10">
        <v>2</v>
      </c>
      <c r="BB6" s="10"/>
      <c r="BC6" s="10"/>
      <c r="BD6" s="10"/>
      <c r="BE6" s="10"/>
      <c r="BG6" s="46"/>
      <c r="BH6" s="1"/>
      <c r="BI6" s="10"/>
      <c r="BJ6" s="10"/>
      <c r="BK6" s="10"/>
      <c r="BL6" s="10"/>
      <c r="BM6" s="10"/>
      <c r="BN6" s="10"/>
      <c r="BO6" s="10"/>
      <c r="BP6" s="1"/>
      <c r="BQ6" s="1"/>
      <c r="BR6" s="1"/>
    </row>
    <row r="7" spans="1:70" ht="30">
      <c r="A7" s="1" t="s">
        <v>105</v>
      </c>
      <c r="B7" s="46" t="s">
        <v>283</v>
      </c>
      <c r="C7" s="1" t="e">
        <f>VLOOKUP(B7,$O$4:$Y$11,3,FALSE)</f>
        <v>#N/A</v>
      </c>
      <c r="D7" s="1" t="e">
        <f>VLOOKUP(B7,$O$4:$Y$11,4,FALSE)</f>
        <v>#N/A</v>
      </c>
      <c r="E7" s="1" t="e">
        <f>VLOOKUP(B7,$O$4:$Y$11,5,FALSE)</f>
        <v>#N/A</v>
      </c>
      <c r="F7" s="1" t="e">
        <f>VLOOKUP(B7,$O$4:$Y$11,6,FALSE)</f>
        <v>#N/A</v>
      </c>
      <c r="G7" s="1" t="e">
        <f>VLOOKUP(B7,$O$4:$Y$11,7,FALSE)</f>
        <v>#N/A</v>
      </c>
      <c r="H7" s="1" t="e">
        <f>VLOOKUP(B7,$O$4:$Y$11,9,FALSE)</f>
        <v>#N/A</v>
      </c>
      <c r="I7" s="1" t="e">
        <f>VLOOKUP(B7,$O$4:$Y$11,10,FALSE)</f>
        <v>#N/A</v>
      </c>
      <c r="J7" s="1" t="e">
        <f>VLOOKUP(B7,$O$4:$Y$11,11,FALSE)</f>
        <v>#N/A</v>
      </c>
      <c r="K7" s="1" t="e">
        <f t="shared" si="0"/>
        <v>#N/A</v>
      </c>
      <c r="L7" s="1" t="e">
        <f t="shared" si="1"/>
        <v>#N/A</v>
      </c>
      <c r="M7" s="1" t="e">
        <f t="shared" si="2"/>
        <v>#N/A</v>
      </c>
      <c r="AA7" s="47" t="s">
        <v>289</v>
      </c>
      <c r="AB7" s="10" t="s">
        <v>377</v>
      </c>
      <c r="AC7" s="10">
        <v>6</v>
      </c>
      <c r="AD7" s="10">
        <v>-1</v>
      </c>
      <c r="AE7" s="10">
        <v>-0.2</v>
      </c>
      <c r="AF7" s="10">
        <v>0</v>
      </c>
      <c r="AG7" s="10"/>
      <c r="AH7" s="10"/>
      <c r="AI7" s="10"/>
      <c r="AJ7" s="10"/>
      <c r="AK7" s="10">
        <v>6</v>
      </c>
      <c r="AL7" s="10">
        <v>-1</v>
      </c>
      <c r="AM7" s="10">
        <v>-0.2</v>
      </c>
      <c r="AN7" s="10">
        <v>0</v>
      </c>
      <c r="AP7" s="47" t="s">
        <v>306</v>
      </c>
      <c r="AQ7" s="10" t="s">
        <v>377</v>
      </c>
      <c r="AR7" s="10">
        <v>4</v>
      </c>
      <c r="AS7" s="10">
        <v>2</v>
      </c>
      <c r="AT7" s="10">
        <v>6</v>
      </c>
      <c r="AU7" s="10">
        <v>4</v>
      </c>
      <c r="AV7" s="10">
        <v>3</v>
      </c>
      <c r="AW7" s="10"/>
      <c r="AX7" s="10"/>
      <c r="AY7" s="10"/>
      <c r="AZ7" s="10"/>
      <c r="BA7" s="10"/>
      <c r="BB7" s="10"/>
      <c r="BC7" s="10"/>
      <c r="BD7" s="10"/>
      <c r="BE7" s="10"/>
    </row>
    <row r="8" spans="1:70" ht="30">
      <c r="A8" s="1"/>
      <c r="B8" s="46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AA8" s="47" t="s">
        <v>279</v>
      </c>
      <c r="AB8" s="10" t="s">
        <v>377</v>
      </c>
      <c r="AC8" s="10">
        <v>1</v>
      </c>
      <c r="AD8" s="10">
        <v>7</v>
      </c>
      <c r="AE8" s="10">
        <v>7</v>
      </c>
      <c r="AF8" s="10">
        <v>0</v>
      </c>
      <c r="AG8" s="10"/>
      <c r="AH8" s="10"/>
      <c r="AI8" s="10"/>
      <c r="AJ8" s="10"/>
      <c r="AK8" s="10">
        <v>1</v>
      </c>
      <c r="AL8" s="10">
        <v>7</v>
      </c>
      <c r="AM8" s="10">
        <v>7</v>
      </c>
      <c r="AN8" s="10">
        <v>0</v>
      </c>
      <c r="AP8" s="47" t="s">
        <v>322</v>
      </c>
      <c r="AQ8" s="10" t="s">
        <v>377</v>
      </c>
      <c r="AR8" s="10">
        <v>1</v>
      </c>
      <c r="AS8" s="10">
        <v>3</v>
      </c>
      <c r="AT8" s="10">
        <v>4</v>
      </c>
      <c r="AU8" s="10">
        <v>0</v>
      </c>
      <c r="AV8" s="10">
        <v>0</v>
      </c>
      <c r="AW8" s="10"/>
      <c r="AX8" s="10"/>
      <c r="AY8" s="10"/>
      <c r="AZ8" s="10"/>
      <c r="BA8" s="10"/>
      <c r="BB8" s="10"/>
      <c r="BC8" s="10"/>
      <c r="BD8" s="10"/>
      <c r="BE8" s="10"/>
    </row>
    <row r="9" spans="1:70" ht="30">
      <c r="A9" s="1"/>
      <c r="B9" s="46"/>
      <c r="P9" s="46"/>
      <c r="Q9" s="1"/>
      <c r="R9" s="1"/>
      <c r="S9" s="1"/>
      <c r="T9" s="1"/>
      <c r="U9" s="1"/>
      <c r="V9" s="1"/>
      <c r="W9" s="1"/>
      <c r="X9" s="1"/>
      <c r="AA9" s="47" t="s">
        <v>393</v>
      </c>
      <c r="AB9" s="10" t="s">
        <v>377</v>
      </c>
      <c r="AC9" s="10">
        <v>1</v>
      </c>
      <c r="AD9" s="10">
        <v>1</v>
      </c>
      <c r="AE9" s="10">
        <v>1</v>
      </c>
      <c r="AF9" s="10">
        <v>0</v>
      </c>
      <c r="AG9" s="10"/>
      <c r="AH9" s="10"/>
      <c r="AI9" s="10"/>
      <c r="AJ9" s="10"/>
      <c r="AK9" s="10">
        <v>1</v>
      </c>
      <c r="AL9" s="10">
        <v>1</v>
      </c>
      <c r="AM9" s="10">
        <v>1</v>
      </c>
      <c r="AN9" s="10">
        <v>0</v>
      </c>
      <c r="AP9" s="47" t="s">
        <v>388</v>
      </c>
      <c r="AQ9" s="10" t="s">
        <v>377</v>
      </c>
      <c r="AR9" s="10">
        <v>2</v>
      </c>
      <c r="AS9" s="10">
        <v>1</v>
      </c>
      <c r="AT9" s="10">
        <v>3</v>
      </c>
      <c r="AU9" s="10">
        <v>0</v>
      </c>
      <c r="AV9" s="10">
        <v>0</v>
      </c>
      <c r="AW9" s="10">
        <v>1</v>
      </c>
      <c r="AX9" s="10">
        <v>33</v>
      </c>
      <c r="AY9" s="10">
        <v>33</v>
      </c>
      <c r="AZ9" s="10">
        <v>0</v>
      </c>
      <c r="BA9" s="10">
        <v>1</v>
      </c>
      <c r="BB9" s="10"/>
      <c r="BC9" s="10"/>
      <c r="BD9" s="10"/>
      <c r="BE9" s="10"/>
    </row>
    <row r="10" spans="1:70" ht="63">
      <c r="A10" s="17" t="s">
        <v>26</v>
      </c>
      <c r="B10" s="46"/>
      <c r="O10" s="12"/>
      <c r="P10" s="46"/>
      <c r="Q10" s="1"/>
      <c r="R10" s="1"/>
      <c r="S10" s="1"/>
      <c r="T10" s="1"/>
      <c r="U10" s="1"/>
      <c r="V10" s="1"/>
      <c r="W10" s="1"/>
      <c r="X10" s="1"/>
      <c r="AA10" s="47" t="s">
        <v>302</v>
      </c>
      <c r="AB10" s="10" t="s">
        <v>377</v>
      </c>
      <c r="AC10" s="10"/>
      <c r="AD10" s="10"/>
      <c r="AE10" s="10"/>
      <c r="AF10" s="10"/>
      <c r="AG10" s="10">
        <v>2</v>
      </c>
      <c r="AH10" s="10">
        <v>12</v>
      </c>
      <c r="AI10" s="10">
        <v>6</v>
      </c>
      <c r="AJ10" s="10">
        <v>0</v>
      </c>
      <c r="AK10" s="10">
        <v>2</v>
      </c>
      <c r="AL10" s="10">
        <v>12</v>
      </c>
      <c r="AM10" s="10">
        <v>6</v>
      </c>
      <c r="AN10" s="10">
        <v>0</v>
      </c>
      <c r="AP10" s="47" t="s">
        <v>313</v>
      </c>
      <c r="AQ10" s="10" t="s">
        <v>377</v>
      </c>
      <c r="AR10" s="10">
        <v>2</v>
      </c>
      <c r="AS10" s="10">
        <v>1</v>
      </c>
      <c r="AT10" s="10">
        <v>3</v>
      </c>
      <c r="AU10" s="10">
        <v>0.5</v>
      </c>
      <c r="AV10" s="10">
        <v>0</v>
      </c>
      <c r="AW10" s="10"/>
      <c r="AX10" s="10"/>
      <c r="AY10" s="10"/>
      <c r="AZ10" s="10"/>
      <c r="BA10" s="10"/>
      <c r="BB10" s="10"/>
      <c r="BC10" s="10"/>
      <c r="BD10" s="10"/>
      <c r="BE10" s="10"/>
    </row>
    <row r="11" spans="1:70" ht="30">
      <c r="A11" s="10" t="s">
        <v>1</v>
      </c>
      <c r="B11" s="46" t="s">
        <v>2</v>
      </c>
      <c r="C11" t="s">
        <v>29</v>
      </c>
      <c r="D11" t="s">
        <v>6</v>
      </c>
      <c r="E11" t="s">
        <v>28</v>
      </c>
      <c r="F11" t="s">
        <v>0</v>
      </c>
      <c r="G11" t="s">
        <v>30</v>
      </c>
      <c r="H11" t="s">
        <v>32</v>
      </c>
      <c r="I11" t="s">
        <v>31</v>
      </c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7" t="s">
        <v>301</v>
      </c>
      <c r="AB11" s="10" t="s">
        <v>377</v>
      </c>
      <c r="AC11" s="10"/>
      <c r="AD11" s="10"/>
      <c r="AE11" s="10"/>
      <c r="AF11" s="10"/>
      <c r="AG11" s="10">
        <v>2</v>
      </c>
      <c r="AH11" s="10">
        <v>10</v>
      </c>
      <c r="AI11" s="10">
        <v>5</v>
      </c>
      <c r="AJ11" s="10">
        <v>0</v>
      </c>
      <c r="AK11" s="10">
        <v>2</v>
      </c>
      <c r="AL11" s="10">
        <v>10</v>
      </c>
      <c r="AM11" s="10">
        <v>5</v>
      </c>
      <c r="AN11" s="10">
        <v>0</v>
      </c>
      <c r="AP11" s="47" t="s">
        <v>318</v>
      </c>
      <c r="AQ11" s="10" t="s">
        <v>377</v>
      </c>
      <c r="AR11" s="10">
        <v>1</v>
      </c>
      <c r="AS11" s="10">
        <v>2</v>
      </c>
      <c r="AT11" s="10">
        <v>3</v>
      </c>
      <c r="AU11" s="10">
        <v>0.5</v>
      </c>
      <c r="AV11" s="10">
        <v>0</v>
      </c>
      <c r="AW11" s="10"/>
      <c r="AX11" s="10"/>
      <c r="AY11" s="10"/>
      <c r="AZ11" s="10"/>
      <c r="BA11" s="10">
        <v>2</v>
      </c>
      <c r="BB11" s="10"/>
      <c r="BC11" s="10"/>
      <c r="BD11" s="10"/>
      <c r="BE11" s="10"/>
    </row>
    <row r="12" spans="1:70" ht="30">
      <c r="A12" s="1" t="s">
        <v>90</v>
      </c>
      <c r="B12" s="46" t="s">
        <v>284</v>
      </c>
      <c r="C12" t="e">
        <f t="shared" ref="C12:C17" si="3">VLOOKUP(B12,$AA$4:$AN$36,3,FALSE)</f>
        <v>#N/A</v>
      </c>
      <c r="D12" t="e">
        <f t="shared" ref="D12:D17" si="4">VLOOKUP(B12,$AA$4:$AN$36,4,FALSE)</f>
        <v>#N/A</v>
      </c>
      <c r="E12" t="e">
        <f t="shared" ref="E12:E17" si="5">VLOOKUP(B12,$AA$4:$AN$36,5,FALSE)</f>
        <v>#N/A</v>
      </c>
      <c r="F12" t="e">
        <f t="shared" ref="F12:F17" si="6">VLOOKUP(B12,$AA$4:$AN$36,6,FALSE)</f>
        <v>#N/A</v>
      </c>
      <c r="G12" t="e">
        <f t="shared" ref="G12:G17" si="7">VLOOKUP(B12,$AA$4:$AN$36,7,FALSE)</f>
        <v>#N/A</v>
      </c>
      <c r="H12" t="e">
        <f t="shared" ref="H12:H17" si="8">VLOOKUP(B12,$AA$4:$AN$36,8,FALSE)</f>
        <v>#N/A</v>
      </c>
      <c r="I12" t="e">
        <f t="shared" ref="I12:I17" si="9">VLOOKUP(B12,$AA$4:$AN$36,10,FALSE)</f>
        <v>#N/A</v>
      </c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7" t="s">
        <v>354</v>
      </c>
      <c r="AB12" s="10" t="s">
        <v>377</v>
      </c>
      <c r="AC12" s="10"/>
      <c r="AD12" s="10"/>
      <c r="AE12" s="10"/>
      <c r="AF12" s="10"/>
      <c r="AG12" s="10">
        <v>1</v>
      </c>
      <c r="AH12" s="10">
        <v>24</v>
      </c>
      <c r="AI12" s="10">
        <v>24</v>
      </c>
      <c r="AJ12" s="10">
        <v>0</v>
      </c>
      <c r="AK12" s="10">
        <v>1</v>
      </c>
      <c r="AL12" s="10">
        <v>24</v>
      </c>
      <c r="AM12" s="10">
        <v>24</v>
      </c>
      <c r="AN12" s="10">
        <v>0</v>
      </c>
      <c r="AP12" s="47" t="s">
        <v>331</v>
      </c>
      <c r="AQ12" s="10" t="s">
        <v>377</v>
      </c>
      <c r="AR12" s="10">
        <v>2</v>
      </c>
      <c r="AS12" s="10">
        <v>1</v>
      </c>
      <c r="AT12" s="10">
        <v>3</v>
      </c>
      <c r="AU12" s="10">
        <v>0</v>
      </c>
      <c r="AV12" s="10">
        <v>0</v>
      </c>
      <c r="AW12" s="10"/>
      <c r="AX12" s="10"/>
      <c r="AY12" s="10"/>
      <c r="AZ12" s="10"/>
      <c r="BA12" s="10"/>
      <c r="BB12" s="10"/>
      <c r="BC12" s="10"/>
      <c r="BD12" s="10"/>
      <c r="BE12" s="10"/>
    </row>
    <row r="13" spans="1:70" ht="45">
      <c r="A13" s="1" t="s">
        <v>90</v>
      </c>
      <c r="B13" s="46" t="s">
        <v>285</v>
      </c>
      <c r="C13" t="e">
        <f t="shared" si="3"/>
        <v>#N/A</v>
      </c>
      <c r="D13" t="e">
        <f t="shared" si="4"/>
        <v>#N/A</v>
      </c>
      <c r="E13" t="e">
        <f t="shared" si="5"/>
        <v>#N/A</v>
      </c>
      <c r="F13" t="e">
        <f t="shared" si="6"/>
        <v>#N/A</v>
      </c>
      <c r="G13" t="e">
        <f t="shared" si="7"/>
        <v>#N/A</v>
      </c>
      <c r="H13" t="e">
        <f t="shared" si="8"/>
        <v>#N/A</v>
      </c>
      <c r="I13" t="e">
        <f t="shared" si="9"/>
        <v>#N/A</v>
      </c>
      <c r="O13" s="46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47" t="s">
        <v>292</v>
      </c>
      <c r="AB13" s="10" t="s">
        <v>377</v>
      </c>
      <c r="AC13" s="10"/>
      <c r="AD13" s="10"/>
      <c r="AE13" s="10"/>
      <c r="AF13" s="10"/>
      <c r="AG13" s="10">
        <v>1</v>
      </c>
      <c r="AH13" s="10">
        <v>20</v>
      </c>
      <c r="AI13" s="10">
        <v>20</v>
      </c>
      <c r="AJ13" s="10">
        <v>0</v>
      </c>
      <c r="AK13" s="10">
        <v>1</v>
      </c>
      <c r="AL13" s="10">
        <v>20</v>
      </c>
      <c r="AM13" s="10">
        <v>20</v>
      </c>
      <c r="AN13" s="10">
        <v>0</v>
      </c>
      <c r="AP13" s="47" t="s">
        <v>340</v>
      </c>
      <c r="AQ13" s="10" t="s">
        <v>377</v>
      </c>
      <c r="AR13" s="10">
        <v>1</v>
      </c>
      <c r="AS13" s="10">
        <v>2</v>
      </c>
      <c r="AT13" s="10">
        <v>3</v>
      </c>
      <c r="AU13" s="10">
        <v>0</v>
      </c>
      <c r="AV13" s="10">
        <v>0</v>
      </c>
      <c r="AW13" s="10"/>
      <c r="AX13" s="10"/>
      <c r="AY13" s="10"/>
      <c r="AZ13" s="10"/>
      <c r="BA13" s="10"/>
      <c r="BB13" s="10"/>
      <c r="BC13" s="10"/>
      <c r="BD13" s="10"/>
      <c r="BE13" s="10"/>
    </row>
    <row r="14" spans="1:70" ht="30">
      <c r="A14" s="1" t="s">
        <v>90</v>
      </c>
      <c r="B14" s="46" t="s">
        <v>286</v>
      </c>
      <c r="C14">
        <f t="shared" si="3"/>
        <v>16</v>
      </c>
      <c r="D14">
        <f t="shared" si="4"/>
        <v>41</v>
      </c>
      <c r="E14">
        <f t="shared" si="5"/>
        <v>2.6</v>
      </c>
      <c r="F14">
        <f t="shared" si="6"/>
        <v>1</v>
      </c>
      <c r="G14">
        <f t="shared" si="7"/>
        <v>0</v>
      </c>
      <c r="H14">
        <f t="shared" si="8"/>
        <v>0</v>
      </c>
      <c r="I14">
        <f t="shared" si="9"/>
        <v>0</v>
      </c>
      <c r="O14" s="46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47" t="s">
        <v>394</v>
      </c>
      <c r="AB14" s="10" t="s">
        <v>377</v>
      </c>
      <c r="AC14" s="10"/>
      <c r="AD14" s="10"/>
      <c r="AE14" s="10"/>
      <c r="AF14" s="10"/>
      <c r="AG14" s="10">
        <v>1</v>
      </c>
      <c r="AH14" s="10">
        <v>13</v>
      </c>
      <c r="AI14" s="10">
        <v>13</v>
      </c>
      <c r="AJ14" s="10">
        <v>0</v>
      </c>
      <c r="AK14" s="10">
        <v>1</v>
      </c>
      <c r="AL14" s="10">
        <v>13</v>
      </c>
      <c r="AM14" s="10">
        <v>13</v>
      </c>
      <c r="AN14" s="10">
        <v>0</v>
      </c>
      <c r="AP14" s="47" t="s">
        <v>304</v>
      </c>
      <c r="AQ14" s="10" t="s">
        <v>377</v>
      </c>
      <c r="AR14" s="10">
        <v>0</v>
      </c>
      <c r="AS14" s="10">
        <v>2</v>
      </c>
      <c r="AT14" s="10">
        <v>2</v>
      </c>
      <c r="AU14" s="10">
        <v>0</v>
      </c>
      <c r="AV14" s="10">
        <v>0</v>
      </c>
      <c r="AW14" s="10"/>
      <c r="AX14" s="10"/>
      <c r="AY14" s="10"/>
      <c r="AZ14" s="10"/>
      <c r="BA14" s="10"/>
      <c r="BB14" s="10"/>
      <c r="BC14" s="10"/>
      <c r="BD14" s="10"/>
      <c r="BE14" s="10"/>
    </row>
    <row r="15" spans="1:70" ht="30">
      <c r="A15" s="1" t="s">
        <v>90</v>
      </c>
      <c r="B15" s="46" t="s">
        <v>287</v>
      </c>
      <c r="C15">
        <f t="shared" si="3"/>
        <v>8</v>
      </c>
      <c r="D15">
        <f t="shared" si="4"/>
        <v>8</v>
      </c>
      <c r="E15">
        <f t="shared" si="5"/>
        <v>1</v>
      </c>
      <c r="F15">
        <f t="shared" si="6"/>
        <v>1</v>
      </c>
      <c r="G15">
        <f t="shared" si="7"/>
        <v>1</v>
      </c>
      <c r="H15">
        <f t="shared" si="8"/>
        <v>40</v>
      </c>
      <c r="I15">
        <f t="shared" si="9"/>
        <v>0</v>
      </c>
      <c r="O15" s="46"/>
      <c r="P15" s="1"/>
      <c r="Q15" s="1"/>
      <c r="R15" s="1"/>
      <c r="S15" s="1"/>
      <c r="T15" s="1"/>
      <c r="U15" s="10"/>
      <c r="V15" s="10"/>
      <c r="W15" s="10"/>
      <c r="X15" s="10"/>
      <c r="Y15" s="1"/>
      <c r="Z15" s="1"/>
      <c r="AA15" s="1"/>
      <c r="AB15" s="1"/>
      <c r="AP15" s="47" t="s">
        <v>291</v>
      </c>
      <c r="AQ15" s="10" t="s">
        <v>377</v>
      </c>
      <c r="AR15" s="10">
        <v>1</v>
      </c>
      <c r="AS15" s="10">
        <v>1</v>
      </c>
      <c r="AT15" s="10">
        <v>2</v>
      </c>
      <c r="AU15" s="10">
        <v>0</v>
      </c>
      <c r="AV15" s="10">
        <v>0</v>
      </c>
      <c r="AW15" s="10"/>
      <c r="AX15" s="10"/>
      <c r="AY15" s="10"/>
      <c r="AZ15" s="10"/>
      <c r="BA15" s="10"/>
      <c r="BB15" s="10"/>
      <c r="BC15" s="10"/>
      <c r="BD15" s="10"/>
      <c r="BE15" s="10"/>
    </row>
    <row r="16" spans="1:70" ht="30">
      <c r="A16" s="1" t="s">
        <v>90</v>
      </c>
      <c r="B16" s="46" t="s">
        <v>288</v>
      </c>
      <c r="C16" t="e">
        <f t="shared" si="3"/>
        <v>#N/A</v>
      </c>
      <c r="D16" t="e">
        <f t="shared" si="4"/>
        <v>#N/A</v>
      </c>
      <c r="E16" t="e">
        <f t="shared" si="5"/>
        <v>#N/A</v>
      </c>
      <c r="F16" t="e">
        <f t="shared" si="6"/>
        <v>#N/A</v>
      </c>
      <c r="G16" t="e">
        <f t="shared" si="7"/>
        <v>#N/A</v>
      </c>
      <c r="H16" t="e">
        <f t="shared" si="8"/>
        <v>#N/A</v>
      </c>
      <c r="I16" t="e">
        <f t="shared" si="9"/>
        <v>#N/A</v>
      </c>
      <c r="O16" s="46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P16" s="47" t="s">
        <v>349</v>
      </c>
      <c r="AQ16" s="10" t="s">
        <v>377</v>
      </c>
      <c r="AR16" s="10">
        <v>1</v>
      </c>
      <c r="AS16" s="10">
        <v>1</v>
      </c>
      <c r="AT16" s="10">
        <v>2</v>
      </c>
      <c r="AU16" s="10">
        <v>0</v>
      </c>
      <c r="AV16" s="10">
        <v>0</v>
      </c>
      <c r="AW16" s="10"/>
      <c r="AX16" s="10"/>
      <c r="AY16" s="10"/>
      <c r="AZ16" s="10"/>
      <c r="BA16" s="10"/>
      <c r="BB16" s="10"/>
      <c r="BC16" s="10"/>
      <c r="BD16" s="10"/>
      <c r="BE16" s="10"/>
    </row>
    <row r="17" spans="1:57" ht="30">
      <c r="A17" s="1" t="s">
        <v>90</v>
      </c>
      <c r="B17" s="46" t="s">
        <v>289</v>
      </c>
      <c r="C17">
        <f t="shared" si="3"/>
        <v>6</v>
      </c>
      <c r="D17">
        <f t="shared" si="4"/>
        <v>-1</v>
      </c>
      <c r="E17">
        <f t="shared" si="5"/>
        <v>-0.2</v>
      </c>
      <c r="F17">
        <f t="shared" si="6"/>
        <v>0</v>
      </c>
      <c r="G17">
        <f t="shared" si="7"/>
        <v>0</v>
      </c>
      <c r="H17">
        <f t="shared" si="8"/>
        <v>0</v>
      </c>
      <c r="I17">
        <f t="shared" si="9"/>
        <v>0</v>
      </c>
      <c r="O17" s="46"/>
      <c r="P17" s="1"/>
      <c r="Q17" s="1"/>
      <c r="R17" s="1"/>
      <c r="S17" s="1"/>
      <c r="T17" s="1"/>
      <c r="U17" s="10"/>
      <c r="V17" s="10"/>
      <c r="W17" s="10"/>
      <c r="X17" s="10"/>
      <c r="Y17" s="1"/>
      <c r="Z17" s="1"/>
      <c r="AA17" s="1"/>
      <c r="AB17" s="1"/>
      <c r="AP17" s="47" t="s">
        <v>307</v>
      </c>
      <c r="AQ17" s="10" t="s">
        <v>377</v>
      </c>
      <c r="AR17" s="10">
        <v>0</v>
      </c>
      <c r="AS17" s="10">
        <v>2</v>
      </c>
      <c r="AT17" s="10">
        <v>2</v>
      </c>
      <c r="AU17" s="10">
        <v>0</v>
      </c>
      <c r="AV17" s="10">
        <v>0</v>
      </c>
      <c r="AW17" s="10"/>
      <c r="AX17" s="10"/>
      <c r="AY17" s="10"/>
      <c r="AZ17" s="10"/>
      <c r="BA17" s="10">
        <v>1</v>
      </c>
      <c r="BB17" s="10"/>
      <c r="BC17" s="10"/>
      <c r="BD17" s="10"/>
      <c r="BE17" s="10"/>
    </row>
    <row r="18" spans="1:57" ht="30">
      <c r="A18" s="1"/>
      <c r="B18" s="46"/>
      <c r="O18" s="46"/>
      <c r="P18" s="1"/>
      <c r="Q18" s="10"/>
      <c r="R18" s="10"/>
      <c r="S18" s="10"/>
      <c r="T18" s="10"/>
      <c r="U18" s="1"/>
      <c r="V18" s="1"/>
      <c r="W18" s="1"/>
      <c r="X18" s="1"/>
      <c r="Y18" s="1"/>
      <c r="Z18" s="1"/>
      <c r="AA18" s="1"/>
      <c r="AB18" s="1"/>
      <c r="AP18" s="47" t="s">
        <v>314</v>
      </c>
      <c r="AQ18" s="10" t="s">
        <v>377</v>
      </c>
      <c r="AR18" s="10">
        <v>1</v>
      </c>
      <c r="AS18" s="10">
        <v>1</v>
      </c>
      <c r="AT18" s="10">
        <v>2</v>
      </c>
      <c r="AU18" s="10">
        <v>0</v>
      </c>
      <c r="AV18" s="10">
        <v>0</v>
      </c>
      <c r="AW18" s="10"/>
      <c r="AX18" s="10"/>
      <c r="AY18" s="10"/>
      <c r="AZ18" s="10"/>
      <c r="BA18" s="10"/>
      <c r="BB18" s="10"/>
      <c r="BC18" s="10"/>
      <c r="BD18" s="10"/>
      <c r="BE18" s="10"/>
    </row>
    <row r="19" spans="1:57" ht="30">
      <c r="A19" s="1"/>
      <c r="B19" s="46"/>
      <c r="O19" s="46"/>
      <c r="P19" s="1"/>
      <c r="Q19" s="10"/>
      <c r="R19" s="10"/>
      <c r="S19" s="10"/>
      <c r="T19" s="10"/>
      <c r="U19" s="1"/>
      <c r="V19" s="1"/>
      <c r="W19" s="1"/>
      <c r="X19" s="1"/>
      <c r="Y19" s="1"/>
      <c r="Z19" s="1"/>
      <c r="AA19" s="1"/>
      <c r="AB19" s="1"/>
      <c r="AP19" s="47" t="s">
        <v>319</v>
      </c>
      <c r="AQ19" s="10" t="s">
        <v>377</v>
      </c>
      <c r="AR19" s="10">
        <v>1</v>
      </c>
      <c r="AS19" s="10">
        <v>1</v>
      </c>
      <c r="AT19" s="10">
        <v>2</v>
      </c>
      <c r="AU19" s="10">
        <v>0.5</v>
      </c>
      <c r="AV19" s="10">
        <v>0</v>
      </c>
      <c r="AW19" s="10"/>
      <c r="AX19" s="10"/>
      <c r="AY19" s="10"/>
      <c r="AZ19" s="10"/>
      <c r="BA19" s="10"/>
      <c r="BB19" s="10"/>
      <c r="BC19" s="10"/>
      <c r="BD19" s="10"/>
      <c r="BE19" s="10"/>
    </row>
    <row r="20" spans="1:57" ht="30">
      <c r="A20" s="1"/>
      <c r="B20" s="46"/>
      <c r="O20" s="46"/>
      <c r="P20" s="1"/>
      <c r="Q20" s="10"/>
      <c r="R20" s="10"/>
      <c r="S20" s="10"/>
      <c r="T20" s="10"/>
      <c r="U20" s="1"/>
      <c r="V20" s="1"/>
      <c r="W20" s="1"/>
      <c r="X20" s="1"/>
      <c r="Y20" s="1"/>
      <c r="Z20" s="1"/>
      <c r="AA20" s="1"/>
      <c r="AB20" s="1"/>
      <c r="AP20" s="47" t="s">
        <v>345</v>
      </c>
      <c r="AQ20" s="10" t="s">
        <v>377</v>
      </c>
      <c r="AR20" s="10">
        <v>0</v>
      </c>
      <c r="AS20" s="10">
        <v>2</v>
      </c>
      <c r="AT20" s="10">
        <v>2</v>
      </c>
      <c r="AU20" s="10">
        <v>0.5</v>
      </c>
      <c r="AV20" s="10">
        <v>0</v>
      </c>
      <c r="AW20" s="10"/>
      <c r="AX20" s="10"/>
      <c r="AY20" s="10"/>
      <c r="AZ20" s="10"/>
      <c r="BA20" s="10"/>
      <c r="BB20" s="10"/>
      <c r="BC20" s="10"/>
      <c r="BD20" s="10"/>
      <c r="BE20" s="10"/>
    </row>
    <row r="21" spans="1:57" ht="30">
      <c r="A21" s="1"/>
      <c r="B21" s="46"/>
      <c r="O21" s="46"/>
      <c r="P21" s="1"/>
      <c r="Q21" s="10"/>
      <c r="R21" s="10"/>
      <c r="S21" s="10"/>
      <c r="T21" s="10"/>
      <c r="U21" s="1"/>
      <c r="V21" s="1"/>
      <c r="W21" s="1"/>
      <c r="X21" s="1"/>
      <c r="Y21" s="1"/>
      <c r="Z21" s="1"/>
      <c r="AA21" s="1"/>
      <c r="AB21" s="1"/>
      <c r="AP21" s="47" t="s">
        <v>283</v>
      </c>
      <c r="AQ21" s="10" t="s">
        <v>377</v>
      </c>
      <c r="AR21" s="10">
        <v>1</v>
      </c>
      <c r="AS21" s="10">
        <v>1</v>
      </c>
      <c r="AT21" s="10">
        <v>2</v>
      </c>
      <c r="AU21" s="10">
        <v>0</v>
      </c>
      <c r="AV21" s="10">
        <v>0</v>
      </c>
      <c r="AW21" s="10"/>
      <c r="AX21" s="10"/>
      <c r="AY21" s="10"/>
      <c r="AZ21" s="10"/>
      <c r="BA21" s="10"/>
      <c r="BB21" s="10"/>
      <c r="BC21" s="10"/>
      <c r="BD21" s="10"/>
      <c r="BE21" s="10"/>
    </row>
    <row r="22" spans="1:57" ht="52.5">
      <c r="A22" s="16" t="s">
        <v>27</v>
      </c>
      <c r="B22" s="46"/>
      <c r="AP22" s="47" t="s">
        <v>303</v>
      </c>
      <c r="AQ22" s="10" t="s">
        <v>377</v>
      </c>
      <c r="AR22" s="10">
        <v>1</v>
      </c>
      <c r="AS22" s="10">
        <v>0</v>
      </c>
      <c r="AT22" s="10">
        <v>1</v>
      </c>
      <c r="AU22" s="10">
        <v>0</v>
      </c>
      <c r="AV22" s="10">
        <v>0</v>
      </c>
      <c r="AW22" s="10"/>
      <c r="AX22" s="10"/>
      <c r="AY22" s="10"/>
      <c r="AZ22" s="10"/>
      <c r="BA22" s="10"/>
      <c r="BB22" s="10"/>
      <c r="BC22" s="10"/>
      <c r="BD22" s="10"/>
      <c r="BE22" s="10"/>
    </row>
    <row r="23" spans="1:57" ht="30">
      <c r="A23" s="1" t="s">
        <v>1</v>
      </c>
      <c r="B23" s="46" t="s">
        <v>2</v>
      </c>
      <c r="C23" t="s">
        <v>30</v>
      </c>
      <c r="D23" t="s">
        <v>6</v>
      </c>
      <c r="E23" t="s">
        <v>28</v>
      </c>
      <c r="F23" t="s">
        <v>0</v>
      </c>
      <c r="AP23" s="47" t="s">
        <v>292</v>
      </c>
      <c r="AQ23" s="10" t="s">
        <v>377</v>
      </c>
      <c r="AR23" s="10">
        <v>1</v>
      </c>
      <c r="AS23" s="10">
        <v>0</v>
      </c>
      <c r="AT23" s="10">
        <v>1</v>
      </c>
      <c r="AU23" s="10">
        <v>0</v>
      </c>
      <c r="AV23" s="10">
        <v>0</v>
      </c>
      <c r="AW23" s="10"/>
      <c r="AX23" s="10"/>
      <c r="AY23" s="10"/>
      <c r="AZ23" s="10"/>
      <c r="BA23" s="10"/>
      <c r="BB23" s="10"/>
      <c r="BC23" s="10"/>
      <c r="BD23" s="10"/>
      <c r="BE23" s="10"/>
    </row>
    <row r="24" spans="1:57" ht="30">
      <c r="A24" s="1" t="s">
        <v>84</v>
      </c>
      <c r="B24" s="46" t="s">
        <v>290</v>
      </c>
      <c r="C24" t="e">
        <f t="shared" ref="C24:C40" si="10">VLOOKUP(B24,$AA$4:$AN$36,7,FALSE)</f>
        <v>#N/A</v>
      </c>
      <c r="D24" t="e">
        <f t="shared" ref="D24:D40" si="11">VLOOKUP(B24,$AA$4:$AN$36,8,FALSE)</f>
        <v>#N/A</v>
      </c>
      <c r="E24" t="e">
        <f t="shared" ref="E24:E40" si="12">VLOOKUP(B24,$AA$4:$AN$36,9,FALSE)</f>
        <v>#N/A</v>
      </c>
      <c r="F24" t="e">
        <f t="shared" ref="F24:F40" si="13">VLOOKUP(B24,$AA$4:$AN$36,10,FALSE)</f>
        <v>#N/A</v>
      </c>
      <c r="AP24" s="47" t="s">
        <v>324</v>
      </c>
      <c r="AQ24" s="10" t="s">
        <v>377</v>
      </c>
      <c r="AR24" s="10">
        <v>0</v>
      </c>
      <c r="AS24" s="10">
        <v>1</v>
      </c>
      <c r="AT24" s="10">
        <v>1</v>
      </c>
      <c r="AU24" s="10">
        <v>0</v>
      </c>
      <c r="AV24" s="10">
        <v>0</v>
      </c>
      <c r="AW24" s="10"/>
      <c r="AX24" s="10"/>
      <c r="AY24" s="10"/>
      <c r="AZ24" s="10"/>
      <c r="BA24" s="10"/>
      <c r="BB24" s="10"/>
      <c r="BC24" s="10"/>
      <c r="BD24" s="10"/>
      <c r="BE24" s="10"/>
    </row>
    <row r="25" spans="1:57" ht="30">
      <c r="A25" s="1" t="s">
        <v>84</v>
      </c>
      <c r="B25" s="46" t="s">
        <v>291</v>
      </c>
      <c r="C25" t="e">
        <f t="shared" si="10"/>
        <v>#N/A</v>
      </c>
      <c r="D25" t="e">
        <f t="shared" si="11"/>
        <v>#N/A</v>
      </c>
      <c r="E25" t="e">
        <f t="shared" si="12"/>
        <v>#N/A</v>
      </c>
      <c r="F25" t="e">
        <f t="shared" si="13"/>
        <v>#N/A</v>
      </c>
      <c r="AP25" s="47" t="s">
        <v>325</v>
      </c>
      <c r="AQ25" s="10" t="s">
        <v>377</v>
      </c>
      <c r="AR25" s="10">
        <v>1</v>
      </c>
      <c r="AS25" s="10">
        <v>0</v>
      </c>
      <c r="AT25" s="10">
        <v>1</v>
      </c>
      <c r="AU25" s="10">
        <v>0</v>
      </c>
      <c r="AV25" s="10">
        <v>0</v>
      </c>
      <c r="AW25" s="10"/>
      <c r="AX25" s="10"/>
      <c r="AY25" s="10"/>
      <c r="AZ25" s="10"/>
      <c r="BA25" s="10"/>
      <c r="BB25" s="10"/>
      <c r="BC25" s="10"/>
      <c r="BD25" s="10"/>
      <c r="BE25" s="10"/>
    </row>
    <row r="26" spans="1:57" ht="30">
      <c r="A26" s="1" t="s">
        <v>84</v>
      </c>
      <c r="B26" s="46" t="s">
        <v>292</v>
      </c>
      <c r="C26">
        <f t="shared" si="10"/>
        <v>1</v>
      </c>
      <c r="D26">
        <f t="shared" si="11"/>
        <v>20</v>
      </c>
      <c r="E26">
        <f t="shared" si="12"/>
        <v>20</v>
      </c>
      <c r="F26">
        <f t="shared" si="13"/>
        <v>0</v>
      </c>
      <c r="AP26" s="47" t="s">
        <v>329</v>
      </c>
      <c r="AQ26" s="10" t="s">
        <v>377</v>
      </c>
      <c r="AR26" s="10">
        <v>0</v>
      </c>
      <c r="AS26" s="10">
        <v>1</v>
      </c>
      <c r="AT26" s="10">
        <v>1</v>
      </c>
      <c r="AU26" s="10">
        <v>0</v>
      </c>
      <c r="AV26" s="10">
        <v>0</v>
      </c>
      <c r="AW26" s="10"/>
      <c r="AX26" s="10"/>
      <c r="AY26" s="10"/>
      <c r="AZ26" s="10"/>
      <c r="BA26" s="10"/>
      <c r="BB26" s="10"/>
      <c r="BC26" s="10"/>
      <c r="BD26" s="10"/>
      <c r="BE26" s="10"/>
    </row>
    <row r="27" spans="1:57" ht="30">
      <c r="A27" s="1" t="s">
        <v>84</v>
      </c>
      <c r="B27" s="46" t="s">
        <v>293</v>
      </c>
      <c r="C27" t="e">
        <f t="shared" si="10"/>
        <v>#N/A</v>
      </c>
      <c r="D27" t="e">
        <f t="shared" si="11"/>
        <v>#N/A</v>
      </c>
      <c r="E27" t="e">
        <f t="shared" si="12"/>
        <v>#N/A</v>
      </c>
      <c r="F27" t="e">
        <f t="shared" si="13"/>
        <v>#N/A</v>
      </c>
      <c r="AP27" s="47" t="s">
        <v>333</v>
      </c>
      <c r="AQ27" s="10" t="s">
        <v>377</v>
      </c>
      <c r="AR27" s="10">
        <v>1</v>
      </c>
      <c r="AS27" s="10">
        <v>0</v>
      </c>
      <c r="AT27" s="10">
        <v>1</v>
      </c>
      <c r="AU27" s="10">
        <v>0</v>
      </c>
      <c r="AV27" s="10">
        <v>0</v>
      </c>
      <c r="AW27" s="10"/>
      <c r="AX27" s="10"/>
      <c r="AY27" s="10"/>
      <c r="AZ27" s="10"/>
      <c r="BA27" s="10"/>
      <c r="BB27" s="10"/>
      <c r="BC27" s="10"/>
      <c r="BD27" s="10"/>
      <c r="BE27" s="10"/>
    </row>
    <row r="28" spans="1:57" ht="30">
      <c r="A28" s="1" t="s">
        <v>84</v>
      </c>
      <c r="B28" s="46" t="s">
        <v>294</v>
      </c>
      <c r="C28" t="e">
        <f t="shared" si="10"/>
        <v>#N/A</v>
      </c>
      <c r="D28" t="e">
        <f t="shared" si="11"/>
        <v>#N/A</v>
      </c>
      <c r="E28" t="e">
        <f t="shared" si="12"/>
        <v>#N/A</v>
      </c>
      <c r="F28" t="e">
        <f t="shared" si="13"/>
        <v>#N/A</v>
      </c>
      <c r="AP28" s="47" t="s">
        <v>334</v>
      </c>
      <c r="AQ28" s="10" t="s">
        <v>377</v>
      </c>
      <c r="AR28" s="10">
        <v>0</v>
      </c>
      <c r="AS28" s="10">
        <v>1</v>
      </c>
      <c r="AT28" s="10">
        <v>1</v>
      </c>
      <c r="AU28" s="10">
        <v>0</v>
      </c>
      <c r="AV28" s="10">
        <v>0</v>
      </c>
      <c r="AW28" s="10"/>
      <c r="AX28" s="10"/>
      <c r="AY28" s="10"/>
      <c r="AZ28" s="10"/>
      <c r="BA28" s="10"/>
      <c r="BB28" s="10"/>
      <c r="BC28" s="10"/>
      <c r="BD28" s="10"/>
      <c r="BE28" s="10"/>
    </row>
    <row r="29" spans="1:57" ht="30">
      <c r="A29" s="1" t="s">
        <v>84</v>
      </c>
      <c r="B29" s="46" t="s">
        <v>295</v>
      </c>
      <c r="C29" t="e">
        <f t="shared" si="10"/>
        <v>#N/A</v>
      </c>
      <c r="D29" t="e">
        <f t="shared" si="11"/>
        <v>#N/A</v>
      </c>
      <c r="E29" t="e">
        <f t="shared" si="12"/>
        <v>#N/A</v>
      </c>
      <c r="F29" t="e">
        <f t="shared" si="13"/>
        <v>#N/A</v>
      </c>
      <c r="AP29" s="47" t="s">
        <v>342</v>
      </c>
      <c r="AQ29" s="10" t="s">
        <v>377</v>
      </c>
      <c r="AR29" s="10">
        <v>0</v>
      </c>
      <c r="AS29" s="10">
        <v>1</v>
      </c>
      <c r="AT29" s="10">
        <v>1</v>
      </c>
      <c r="AU29" s="10">
        <v>0</v>
      </c>
      <c r="AV29" s="10">
        <v>0</v>
      </c>
      <c r="AW29" s="10"/>
      <c r="AX29" s="10"/>
      <c r="AY29" s="10"/>
      <c r="AZ29" s="10"/>
      <c r="BA29" s="10"/>
      <c r="BB29" s="10"/>
      <c r="BC29" s="10"/>
      <c r="BD29" s="10"/>
      <c r="BE29" s="10"/>
    </row>
    <row r="30" spans="1:57" ht="30">
      <c r="A30" s="1" t="s">
        <v>84</v>
      </c>
      <c r="B30" s="46" t="s">
        <v>296</v>
      </c>
      <c r="C30" t="e">
        <f t="shared" si="10"/>
        <v>#N/A</v>
      </c>
      <c r="D30" t="e">
        <f t="shared" si="11"/>
        <v>#N/A</v>
      </c>
      <c r="E30" t="e">
        <f t="shared" si="12"/>
        <v>#N/A</v>
      </c>
      <c r="F30" t="e">
        <f t="shared" si="13"/>
        <v>#N/A</v>
      </c>
      <c r="AP30" s="47" t="s">
        <v>347</v>
      </c>
      <c r="AQ30" s="10" t="s">
        <v>377</v>
      </c>
      <c r="AR30" s="10">
        <v>0</v>
      </c>
      <c r="AS30" s="10">
        <v>1</v>
      </c>
      <c r="AT30" s="10">
        <v>1</v>
      </c>
      <c r="AU30" s="10">
        <v>0</v>
      </c>
      <c r="AV30" s="10">
        <v>0</v>
      </c>
      <c r="AW30" s="10"/>
      <c r="AX30" s="10"/>
      <c r="AY30" s="10"/>
      <c r="AZ30" s="10"/>
      <c r="BA30" s="10"/>
      <c r="BB30" s="10"/>
      <c r="BC30" s="10"/>
      <c r="BD30" s="10"/>
      <c r="BE30" s="10"/>
    </row>
    <row r="31" spans="1:57" ht="30">
      <c r="A31" s="1" t="s">
        <v>84</v>
      </c>
      <c r="B31" s="46" t="s">
        <v>297</v>
      </c>
      <c r="C31" t="e">
        <f t="shared" si="10"/>
        <v>#N/A</v>
      </c>
      <c r="D31" t="e">
        <f t="shared" si="11"/>
        <v>#N/A</v>
      </c>
      <c r="E31" t="e">
        <f t="shared" si="12"/>
        <v>#N/A</v>
      </c>
      <c r="F31" t="e">
        <f t="shared" si="13"/>
        <v>#N/A</v>
      </c>
      <c r="AP31" s="47" t="s">
        <v>339</v>
      </c>
      <c r="AQ31" s="10" t="s">
        <v>377</v>
      </c>
      <c r="AR31" s="10"/>
      <c r="AS31" s="10"/>
      <c r="AT31" s="10"/>
      <c r="AU31" s="10"/>
      <c r="AV31" s="10"/>
      <c r="AW31" s="10">
        <v>1</v>
      </c>
      <c r="AX31" s="10">
        <v>0</v>
      </c>
      <c r="AY31" s="10">
        <v>0</v>
      </c>
      <c r="AZ31" s="10">
        <v>0</v>
      </c>
      <c r="BA31" s="10"/>
      <c r="BB31" s="10"/>
      <c r="BC31" s="10"/>
      <c r="BD31" s="10"/>
      <c r="BE31" s="10"/>
    </row>
    <row r="32" spans="1:57" ht="25.5">
      <c r="A32" s="1" t="s">
        <v>84</v>
      </c>
      <c r="B32" s="46" t="s">
        <v>298</v>
      </c>
      <c r="C32" t="e">
        <f t="shared" si="10"/>
        <v>#N/A</v>
      </c>
      <c r="D32" t="e">
        <f t="shared" si="11"/>
        <v>#N/A</v>
      </c>
      <c r="E32" t="e">
        <f t="shared" si="12"/>
        <v>#N/A</v>
      </c>
      <c r="F32" t="e">
        <f t="shared" si="13"/>
        <v>#N/A</v>
      </c>
    </row>
    <row r="33" spans="1:6" ht="25.5">
      <c r="A33" s="1" t="s">
        <v>84</v>
      </c>
      <c r="B33" s="46" t="s">
        <v>299</v>
      </c>
      <c r="C33" t="e">
        <f t="shared" si="10"/>
        <v>#N/A</v>
      </c>
      <c r="D33" t="e">
        <f t="shared" si="11"/>
        <v>#N/A</v>
      </c>
      <c r="E33" t="e">
        <f t="shared" si="12"/>
        <v>#N/A</v>
      </c>
      <c r="F33" t="e">
        <f t="shared" si="13"/>
        <v>#N/A</v>
      </c>
    </row>
    <row r="34" spans="1:6" ht="25.5">
      <c r="A34" s="1" t="s">
        <v>84</v>
      </c>
      <c r="B34" s="46" t="s">
        <v>300</v>
      </c>
      <c r="C34" t="e">
        <f t="shared" si="10"/>
        <v>#N/A</v>
      </c>
      <c r="D34" t="e">
        <f t="shared" si="11"/>
        <v>#N/A</v>
      </c>
      <c r="E34" t="e">
        <f t="shared" si="12"/>
        <v>#N/A</v>
      </c>
      <c r="F34" t="e">
        <f t="shared" si="13"/>
        <v>#N/A</v>
      </c>
    </row>
    <row r="35" spans="1:6" ht="25.5">
      <c r="A35" s="1" t="s">
        <v>84</v>
      </c>
      <c r="B35" s="46" t="s">
        <v>301</v>
      </c>
      <c r="C35">
        <f t="shared" si="10"/>
        <v>2</v>
      </c>
      <c r="D35">
        <f t="shared" si="11"/>
        <v>10</v>
      </c>
      <c r="E35">
        <f t="shared" si="12"/>
        <v>5</v>
      </c>
      <c r="F35">
        <f t="shared" si="13"/>
        <v>0</v>
      </c>
    </row>
    <row r="36" spans="1:6" ht="25.5">
      <c r="A36" s="1" t="s">
        <v>84</v>
      </c>
      <c r="B36" s="46" t="s">
        <v>302</v>
      </c>
      <c r="C36">
        <f t="shared" si="10"/>
        <v>2</v>
      </c>
      <c r="D36">
        <f t="shared" si="11"/>
        <v>12</v>
      </c>
      <c r="E36">
        <f t="shared" si="12"/>
        <v>6</v>
      </c>
      <c r="F36">
        <f t="shared" si="13"/>
        <v>0</v>
      </c>
    </row>
    <row r="37" spans="1:6" ht="25.5">
      <c r="A37" s="1" t="s">
        <v>77</v>
      </c>
      <c r="B37" s="46" t="s">
        <v>354</v>
      </c>
      <c r="C37">
        <f t="shared" si="10"/>
        <v>1</v>
      </c>
      <c r="D37">
        <f t="shared" si="11"/>
        <v>24</v>
      </c>
      <c r="E37">
        <f t="shared" si="12"/>
        <v>24</v>
      </c>
      <c r="F37">
        <f t="shared" si="13"/>
        <v>0</v>
      </c>
    </row>
    <row r="38" spans="1:6" ht="25.5">
      <c r="A38" s="1" t="s">
        <v>77</v>
      </c>
      <c r="B38" s="46" t="s">
        <v>356</v>
      </c>
      <c r="C38" t="e">
        <f t="shared" si="10"/>
        <v>#N/A</v>
      </c>
      <c r="D38" t="e">
        <f t="shared" si="11"/>
        <v>#N/A</v>
      </c>
      <c r="E38" t="e">
        <f t="shared" si="12"/>
        <v>#N/A</v>
      </c>
      <c r="F38" t="e">
        <f t="shared" si="13"/>
        <v>#N/A</v>
      </c>
    </row>
    <row r="39" spans="1:6" ht="25.5">
      <c r="A39" s="1" t="s">
        <v>77</v>
      </c>
      <c r="B39" s="46" t="s">
        <v>357</v>
      </c>
      <c r="C39" t="e">
        <f t="shared" si="10"/>
        <v>#N/A</v>
      </c>
      <c r="D39" t="e">
        <f t="shared" si="11"/>
        <v>#N/A</v>
      </c>
      <c r="E39" t="e">
        <f t="shared" si="12"/>
        <v>#N/A</v>
      </c>
      <c r="F39" t="e">
        <f t="shared" si="13"/>
        <v>#N/A</v>
      </c>
    </row>
    <row r="40" spans="1:6" ht="25.5">
      <c r="A40" s="1" t="s">
        <v>77</v>
      </c>
      <c r="B40" s="46" t="s">
        <v>358</v>
      </c>
      <c r="C40" t="e">
        <f t="shared" si="10"/>
        <v>#N/A</v>
      </c>
      <c r="D40" t="e">
        <f t="shared" si="11"/>
        <v>#N/A</v>
      </c>
      <c r="E40" t="e">
        <f t="shared" si="12"/>
        <v>#N/A</v>
      </c>
      <c r="F40" t="e">
        <f t="shared" si="13"/>
        <v>#N/A</v>
      </c>
    </row>
    <row r="41" spans="1:6">
      <c r="A41" s="1"/>
      <c r="B41" s="46"/>
    </row>
    <row r="42" spans="1:6">
      <c r="A42" s="1"/>
      <c r="B42" s="46"/>
    </row>
    <row r="43" spans="1:6">
      <c r="A43" s="1"/>
      <c r="B43" s="46"/>
    </row>
    <row r="44" spans="1:6">
      <c r="A44" s="1"/>
      <c r="B44" s="46"/>
    </row>
    <row r="45" spans="1:6">
      <c r="A45" s="1"/>
      <c r="B45" s="46"/>
    </row>
    <row r="46" spans="1:6">
      <c r="A46" s="1"/>
      <c r="B46" s="46"/>
    </row>
    <row r="47" spans="1:6">
      <c r="A47" s="1"/>
      <c r="B47" s="46"/>
    </row>
    <row r="48" spans="1:6">
      <c r="A48" s="1"/>
      <c r="B48" s="46"/>
    </row>
    <row r="49" spans="1:13">
      <c r="A49" s="1"/>
      <c r="B49" s="46"/>
    </row>
    <row r="50" spans="1:13">
      <c r="A50" s="1"/>
      <c r="B50" s="46"/>
    </row>
    <row r="51" spans="1:13" ht="46.5">
      <c r="A51" s="15" t="s">
        <v>47</v>
      </c>
      <c r="B51" s="46"/>
    </row>
    <row r="52" spans="1:13">
      <c r="A52" s="1" t="s">
        <v>1</v>
      </c>
      <c r="B52" s="46" t="s">
        <v>2</v>
      </c>
      <c r="C52" t="s">
        <v>36</v>
      </c>
      <c r="D52" t="s">
        <v>37</v>
      </c>
      <c r="E52" t="s">
        <v>38</v>
      </c>
      <c r="F52" t="s">
        <v>51</v>
      </c>
      <c r="G52" t="s">
        <v>52</v>
      </c>
      <c r="H52" t="s">
        <v>8</v>
      </c>
      <c r="I52" t="s">
        <v>54</v>
      </c>
      <c r="J52" t="s">
        <v>55</v>
      </c>
      <c r="K52" t="s">
        <v>15</v>
      </c>
      <c r="L52" t="s">
        <v>39</v>
      </c>
      <c r="M52" t="s">
        <v>53</v>
      </c>
    </row>
    <row r="53" spans="1:13" ht="25.5">
      <c r="A53" s="1" t="s">
        <v>72</v>
      </c>
      <c r="B53" s="46" t="s">
        <v>303</v>
      </c>
      <c r="C53">
        <f>VLOOKUP(B53,$AP$4:$BE$256,3,FALSE)</f>
        <v>1</v>
      </c>
      <c r="D53">
        <f>VLOOKUP(B53,$AP$4:$BE$256,4,FALSE)</f>
        <v>0</v>
      </c>
      <c r="E53">
        <f>VLOOKUP(B53,$AP$4:$BE$256,5,FALSE)</f>
        <v>1</v>
      </c>
      <c r="F53">
        <f>VLOOKUP(B53,$AP$4:$BE$256,6,FALSE)</f>
        <v>0</v>
      </c>
      <c r="G53">
        <f>VLOOKUP(B53,$AP$4:$BE$256,7,FALSE)</f>
        <v>0</v>
      </c>
      <c r="H53">
        <f>VLOOKUP(B53,$AP$4:$BE$256,8,FALSE)</f>
        <v>0</v>
      </c>
      <c r="I53">
        <f>VLOOKUP(B53,$AP$4:$BE$256,12,FALSE)</f>
        <v>0</v>
      </c>
      <c r="J53">
        <f>VLOOKUP(B53,$AP$4:$BE$256,11,FALSE)</f>
        <v>0</v>
      </c>
      <c r="K53">
        <f>VLOOKUP(B53,$AP$4:$BE$526,13,FALSE)</f>
        <v>0</v>
      </c>
      <c r="L53">
        <f>VLOOKUP(B53,$AP$4:$BE$256,16,FALSE)</f>
        <v>0</v>
      </c>
      <c r="M53">
        <f>VLOOKUP(B53,$AP$4:$BE$256,15,FALSE)</f>
        <v>0</v>
      </c>
    </row>
    <row r="54" spans="1:13" ht="25.5">
      <c r="A54" s="1" t="s">
        <v>80</v>
      </c>
      <c r="B54" s="46" t="s">
        <v>304</v>
      </c>
      <c r="C54">
        <f t="shared" ref="C54:C99" si="14">VLOOKUP(B54,$AP$4:$BE$256,3,FALSE)</f>
        <v>0</v>
      </c>
      <c r="D54">
        <f t="shared" ref="D54:D99" si="15">VLOOKUP(B54,$AP$4:$BE$256,4,FALSE)</f>
        <v>2</v>
      </c>
      <c r="E54">
        <f t="shared" ref="E54:E99" si="16">VLOOKUP(B54,$AP$4:$BE$256,5,FALSE)</f>
        <v>2</v>
      </c>
      <c r="F54">
        <f t="shared" ref="F54:F99" si="17">VLOOKUP(B54,$AP$4:$BE$256,6,FALSE)</f>
        <v>0</v>
      </c>
      <c r="G54">
        <f t="shared" ref="G54:G99" si="18">VLOOKUP(B54,$AP$4:$BE$256,7,FALSE)</f>
        <v>0</v>
      </c>
      <c r="H54">
        <f t="shared" ref="H54:H99" si="19">VLOOKUP(B54,$AP$4:$BE$256,8,FALSE)</f>
        <v>0</v>
      </c>
      <c r="I54">
        <f t="shared" ref="I54:I99" si="20">VLOOKUP(B54,$AP$4:$BE$256,12,FALSE)</f>
        <v>0</v>
      </c>
      <c r="J54">
        <f t="shared" ref="J54:J99" si="21">VLOOKUP(B54,$AP$4:$BE$256,11,FALSE)</f>
        <v>0</v>
      </c>
      <c r="K54">
        <f t="shared" ref="K54:K99" si="22">VLOOKUP(B54,$AP$4:$BE$526,13,FALSE)</f>
        <v>0</v>
      </c>
      <c r="L54">
        <f t="shared" ref="L54:L99" si="23">VLOOKUP(B54,$AP$4:$BE$256,16,FALSE)</f>
        <v>0</v>
      </c>
      <c r="M54">
        <f t="shared" ref="M54:M99" si="24">VLOOKUP(B54,$AP$4:$BE$256,15,FALSE)</f>
        <v>0</v>
      </c>
    </row>
    <row r="55" spans="1:13" ht="25.5">
      <c r="A55" s="1" t="s">
        <v>93</v>
      </c>
      <c r="B55" s="46" t="s">
        <v>305</v>
      </c>
      <c r="C55" t="e">
        <f t="shared" si="14"/>
        <v>#N/A</v>
      </c>
      <c r="D55" t="e">
        <f t="shared" si="15"/>
        <v>#N/A</v>
      </c>
      <c r="E55" t="e">
        <f t="shared" si="16"/>
        <v>#N/A</v>
      </c>
      <c r="F55" t="e">
        <f t="shared" si="17"/>
        <v>#N/A</v>
      </c>
      <c r="G55" t="e">
        <f t="shared" si="18"/>
        <v>#N/A</v>
      </c>
      <c r="H55" t="e">
        <f t="shared" si="19"/>
        <v>#N/A</v>
      </c>
      <c r="I55" t="e">
        <f t="shared" si="20"/>
        <v>#N/A</v>
      </c>
      <c r="J55" t="e">
        <f t="shared" si="21"/>
        <v>#N/A</v>
      </c>
      <c r="K55" t="e">
        <f t="shared" si="22"/>
        <v>#N/A</v>
      </c>
      <c r="L55" t="e">
        <f t="shared" si="23"/>
        <v>#N/A</v>
      </c>
      <c r="M55" t="e">
        <f t="shared" si="24"/>
        <v>#N/A</v>
      </c>
    </row>
    <row r="56" spans="1:13">
      <c r="A56" s="1" t="s">
        <v>93</v>
      </c>
      <c r="B56" s="46" t="s">
        <v>355</v>
      </c>
      <c r="C56" t="e">
        <f t="shared" si="14"/>
        <v>#N/A</v>
      </c>
      <c r="D56" t="e">
        <f t="shared" si="15"/>
        <v>#N/A</v>
      </c>
      <c r="E56" t="e">
        <f t="shared" si="16"/>
        <v>#N/A</v>
      </c>
      <c r="F56" t="e">
        <f t="shared" si="17"/>
        <v>#N/A</v>
      </c>
      <c r="G56" t="e">
        <f t="shared" si="18"/>
        <v>#N/A</v>
      </c>
      <c r="H56" t="e">
        <f t="shared" si="19"/>
        <v>#N/A</v>
      </c>
      <c r="I56" t="e">
        <f t="shared" si="20"/>
        <v>#N/A</v>
      </c>
      <c r="J56" t="e">
        <f t="shared" si="21"/>
        <v>#N/A</v>
      </c>
      <c r="K56" t="e">
        <f t="shared" si="22"/>
        <v>#N/A</v>
      </c>
      <c r="L56" t="e">
        <f t="shared" si="23"/>
        <v>#N/A</v>
      </c>
      <c r="M56" t="e">
        <f t="shared" si="24"/>
        <v>#N/A</v>
      </c>
    </row>
    <row r="57" spans="1:13" ht="25.5">
      <c r="A57" s="1" t="s">
        <v>93</v>
      </c>
      <c r="B57" s="46" t="s">
        <v>306</v>
      </c>
      <c r="C57">
        <f t="shared" si="14"/>
        <v>4</v>
      </c>
      <c r="D57">
        <f t="shared" si="15"/>
        <v>2</v>
      </c>
      <c r="E57">
        <f t="shared" si="16"/>
        <v>6</v>
      </c>
      <c r="F57">
        <f t="shared" si="17"/>
        <v>4</v>
      </c>
      <c r="G57">
        <f t="shared" si="18"/>
        <v>3</v>
      </c>
      <c r="H57">
        <f t="shared" si="19"/>
        <v>0</v>
      </c>
      <c r="I57">
        <f t="shared" si="20"/>
        <v>0</v>
      </c>
      <c r="J57">
        <f t="shared" si="21"/>
        <v>0</v>
      </c>
      <c r="K57">
        <f t="shared" si="22"/>
        <v>0</v>
      </c>
      <c r="L57">
        <f t="shared" si="23"/>
        <v>0</v>
      </c>
      <c r="M57">
        <f t="shared" si="24"/>
        <v>0</v>
      </c>
    </row>
    <row r="58" spans="1:13" ht="25.5">
      <c r="A58" s="1" t="s">
        <v>93</v>
      </c>
      <c r="B58" s="46" t="s">
        <v>307</v>
      </c>
      <c r="C58">
        <f t="shared" si="14"/>
        <v>0</v>
      </c>
      <c r="D58">
        <f t="shared" si="15"/>
        <v>2</v>
      </c>
      <c r="E58">
        <f t="shared" si="16"/>
        <v>2</v>
      </c>
      <c r="F58">
        <f t="shared" si="17"/>
        <v>0</v>
      </c>
      <c r="G58">
        <f t="shared" si="18"/>
        <v>0</v>
      </c>
      <c r="H58">
        <f t="shared" si="19"/>
        <v>0</v>
      </c>
      <c r="I58">
        <f t="shared" si="20"/>
        <v>1</v>
      </c>
      <c r="J58">
        <f t="shared" si="21"/>
        <v>0</v>
      </c>
      <c r="K58">
        <f t="shared" si="22"/>
        <v>0</v>
      </c>
      <c r="L58">
        <f t="shared" si="23"/>
        <v>0</v>
      </c>
      <c r="M58">
        <f t="shared" si="24"/>
        <v>0</v>
      </c>
    </row>
    <row r="59" spans="1:13" ht="25.5">
      <c r="A59" s="1" t="s">
        <v>110</v>
      </c>
      <c r="B59" s="46" t="s">
        <v>308</v>
      </c>
      <c r="C59" t="e">
        <f t="shared" si="14"/>
        <v>#N/A</v>
      </c>
      <c r="D59" t="e">
        <f t="shared" si="15"/>
        <v>#N/A</v>
      </c>
      <c r="E59" t="e">
        <f t="shared" si="16"/>
        <v>#N/A</v>
      </c>
      <c r="F59" t="e">
        <f t="shared" si="17"/>
        <v>#N/A</v>
      </c>
      <c r="G59" t="e">
        <f t="shared" si="18"/>
        <v>#N/A</v>
      </c>
      <c r="H59" t="e">
        <f t="shared" si="19"/>
        <v>#N/A</v>
      </c>
      <c r="I59" t="e">
        <f t="shared" si="20"/>
        <v>#N/A</v>
      </c>
      <c r="J59" t="e">
        <f t="shared" si="21"/>
        <v>#N/A</v>
      </c>
      <c r="K59" t="e">
        <f t="shared" si="22"/>
        <v>#N/A</v>
      </c>
      <c r="L59" t="e">
        <f t="shared" si="23"/>
        <v>#N/A</v>
      </c>
      <c r="M59" t="e">
        <f t="shared" si="24"/>
        <v>#N/A</v>
      </c>
    </row>
    <row r="60" spans="1:13" ht="25.5">
      <c r="A60" s="1" t="s">
        <v>72</v>
      </c>
      <c r="B60" s="46" t="s">
        <v>309</v>
      </c>
      <c r="C60">
        <f t="shared" si="14"/>
        <v>4</v>
      </c>
      <c r="D60">
        <f t="shared" si="15"/>
        <v>2</v>
      </c>
      <c r="E60">
        <f t="shared" si="16"/>
        <v>6</v>
      </c>
      <c r="F60">
        <f t="shared" si="17"/>
        <v>0</v>
      </c>
      <c r="G60">
        <f t="shared" si="18"/>
        <v>0</v>
      </c>
      <c r="H60">
        <f t="shared" si="19"/>
        <v>1</v>
      </c>
      <c r="I60">
        <f t="shared" si="20"/>
        <v>2</v>
      </c>
      <c r="J60">
        <f t="shared" si="21"/>
        <v>1</v>
      </c>
      <c r="K60">
        <f t="shared" si="22"/>
        <v>0</v>
      </c>
      <c r="L60">
        <f t="shared" si="23"/>
        <v>0</v>
      </c>
      <c r="M60">
        <f t="shared" si="24"/>
        <v>0</v>
      </c>
    </row>
    <row r="61" spans="1:13" ht="25.5">
      <c r="A61" s="1" t="s">
        <v>110</v>
      </c>
      <c r="B61" s="46" t="s">
        <v>310</v>
      </c>
      <c r="C61" t="e">
        <f t="shared" si="14"/>
        <v>#N/A</v>
      </c>
      <c r="D61" t="e">
        <f t="shared" si="15"/>
        <v>#N/A</v>
      </c>
      <c r="E61" t="e">
        <f t="shared" si="16"/>
        <v>#N/A</v>
      </c>
      <c r="F61" t="e">
        <f t="shared" si="17"/>
        <v>#N/A</v>
      </c>
      <c r="G61" t="e">
        <f t="shared" si="18"/>
        <v>#N/A</v>
      </c>
      <c r="H61" t="e">
        <f t="shared" si="19"/>
        <v>#N/A</v>
      </c>
      <c r="I61" t="e">
        <f t="shared" si="20"/>
        <v>#N/A</v>
      </c>
      <c r="J61" t="e">
        <f t="shared" si="21"/>
        <v>#N/A</v>
      </c>
      <c r="K61" t="e">
        <f t="shared" si="22"/>
        <v>#N/A</v>
      </c>
      <c r="L61" t="e">
        <f t="shared" si="23"/>
        <v>#N/A</v>
      </c>
      <c r="M61" t="e">
        <f t="shared" si="24"/>
        <v>#N/A</v>
      </c>
    </row>
    <row r="62" spans="1:13" ht="25.5">
      <c r="A62" s="1" t="s">
        <v>110</v>
      </c>
      <c r="B62" s="46" t="s">
        <v>311</v>
      </c>
      <c r="C62" t="e">
        <f t="shared" si="14"/>
        <v>#N/A</v>
      </c>
      <c r="D62" t="e">
        <f t="shared" si="15"/>
        <v>#N/A</v>
      </c>
      <c r="E62" t="e">
        <f t="shared" si="16"/>
        <v>#N/A</v>
      </c>
      <c r="F62" t="e">
        <f t="shared" si="17"/>
        <v>#N/A</v>
      </c>
      <c r="G62" t="e">
        <f t="shared" si="18"/>
        <v>#N/A</v>
      </c>
      <c r="H62" t="e">
        <f t="shared" si="19"/>
        <v>#N/A</v>
      </c>
      <c r="I62" t="e">
        <f t="shared" si="20"/>
        <v>#N/A</v>
      </c>
      <c r="J62" t="e">
        <f t="shared" si="21"/>
        <v>#N/A</v>
      </c>
      <c r="K62" t="e">
        <f t="shared" si="22"/>
        <v>#N/A</v>
      </c>
      <c r="L62" t="e">
        <f t="shared" si="23"/>
        <v>#N/A</v>
      </c>
      <c r="M62" t="e">
        <f t="shared" si="24"/>
        <v>#N/A</v>
      </c>
    </row>
    <row r="63" spans="1:13" ht="25.5">
      <c r="A63" s="1" t="s">
        <v>93</v>
      </c>
      <c r="B63" s="46" t="s">
        <v>312</v>
      </c>
      <c r="C63" t="e">
        <f t="shared" si="14"/>
        <v>#N/A</v>
      </c>
      <c r="D63" t="e">
        <f t="shared" si="15"/>
        <v>#N/A</v>
      </c>
      <c r="E63" t="e">
        <f t="shared" si="16"/>
        <v>#N/A</v>
      </c>
      <c r="F63" t="e">
        <f t="shared" si="17"/>
        <v>#N/A</v>
      </c>
      <c r="G63" t="e">
        <f t="shared" si="18"/>
        <v>#N/A</v>
      </c>
      <c r="H63" t="e">
        <f t="shared" si="19"/>
        <v>#N/A</v>
      </c>
      <c r="I63" t="e">
        <f t="shared" si="20"/>
        <v>#N/A</v>
      </c>
      <c r="J63" t="e">
        <f t="shared" si="21"/>
        <v>#N/A</v>
      </c>
      <c r="K63" t="e">
        <f t="shared" si="22"/>
        <v>#N/A</v>
      </c>
      <c r="L63" t="e">
        <f t="shared" si="23"/>
        <v>#N/A</v>
      </c>
      <c r="M63" t="e">
        <f t="shared" si="24"/>
        <v>#N/A</v>
      </c>
    </row>
    <row r="64" spans="1:13" ht="25.5">
      <c r="A64" s="1" t="s">
        <v>124</v>
      </c>
      <c r="B64" s="46" t="s">
        <v>313</v>
      </c>
      <c r="C64">
        <f t="shared" si="14"/>
        <v>2</v>
      </c>
      <c r="D64">
        <f t="shared" si="15"/>
        <v>1</v>
      </c>
      <c r="E64">
        <f t="shared" si="16"/>
        <v>3</v>
      </c>
      <c r="F64">
        <f t="shared" si="17"/>
        <v>0.5</v>
      </c>
      <c r="G64">
        <f t="shared" si="18"/>
        <v>0</v>
      </c>
      <c r="H64">
        <f t="shared" si="19"/>
        <v>0</v>
      </c>
      <c r="I64">
        <f t="shared" si="20"/>
        <v>0</v>
      </c>
      <c r="J64">
        <f t="shared" si="21"/>
        <v>0</v>
      </c>
      <c r="K64">
        <f t="shared" si="22"/>
        <v>0</v>
      </c>
      <c r="L64">
        <f t="shared" si="23"/>
        <v>0</v>
      </c>
      <c r="M64">
        <f t="shared" si="24"/>
        <v>0</v>
      </c>
    </row>
    <row r="65" spans="1:13" ht="25.5">
      <c r="A65" s="1" t="s">
        <v>80</v>
      </c>
      <c r="B65" s="46" t="s">
        <v>314</v>
      </c>
      <c r="C65">
        <f t="shared" si="14"/>
        <v>1</v>
      </c>
      <c r="D65">
        <f t="shared" si="15"/>
        <v>1</v>
      </c>
      <c r="E65">
        <f t="shared" si="16"/>
        <v>2</v>
      </c>
      <c r="F65">
        <f t="shared" si="17"/>
        <v>0</v>
      </c>
      <c r="G65">
        <f t="shared" si="18"/>
        <v>0</v>
      </c>
      <c r="H65">
        <f t="shared" si="19"/>
        <v>0</v>
      </c>
      <c r="I65">
        <f t="shared" si="20"/>
        <v>0</v>
      </c>
      <c r="J65">
        <f t="shared" si="21"/>
        <v>0</v>
      </c>
      <c r="K65">
        <f t="shared" si="22"/>
        <v>0</v>
      </c>
      <c r="L65">
        <f t="shared" si="23"/>
        <v>0</v>
      </c>
      <c r="M65">
        <f t="shared" si="24"/>
        <v>0</v>
      </c>
    </row>
    <row r="66" spans="1:13" ht="25.5">
      <c r="A66" s="1" t="s">
        <v>80</v>
      </c>
      <c r="B66" s="46" t="s">
        <v>315</v>
      </c>
      <c r="C66" t="e">
        <f t="shared" si="14"/>
        <v>#N/A</v>
      </c>
      <c r="D66" t="e">
        <f t="shared" si="15"/>
        <v>#N/A</v>
      </c>
      <c r="E66" t="e">
        <f t="shared" si="16"/>
        <v>#N/A</v>
      </c>
      <c r="F66" t="e">
        <f t="shared" si="17"/>
        <v>#N/A</v>
      </c>
      <c r="G66" t="e">
        <f t="shared" si="18"/>
        <v>#N/A</v>
      </c>
      <c r="H66" t="e">
        <f t="shared" si="19"/>
        <v>#N/A</v>
      </c>
      <c r="I66" t="e">
        <f t="shared" si="20"/>
        <v>#N/A</v>
      </c>
      <c r="J66" t="e">
        <f t="shared" si="21"/>
        <v>#N/A</v>
      </c>
      <c r="K66" t="e">
        <f t="shared" si="22"/>
        <v>#N/A</v>
      </c>
      <c r="L66" t="e">
        <f t="shared" si="23"/>
        <v>#N/A</v>
      </c>
      <c r="M66" t="e">
        <f t="shared" si="24"/>
        <v>#N/A</v>
      </c>
    </row>
    <row r="67" spans="1:13" ht="25.5">
      <c r="A67" s="1" t="s">
        <v>80</v>
      </c>
      <c r="B67" s="46" t="s">
        <v>316</v>
      </c>
      <c r="C67" t="e">
        <f t="shared" si="14"/>
        <v>#N/A</v>
      </c>
      <c r="D67" t="e">
        <f t="shared" si="15"/>
        <v>#N/A</v>
      </c>
      <c r="E67" t="e">
        <f t="shared" si="16"/>
        <v>#N/A</v>
      </c>
      <c r="F67" t="e">
        <f t="shared" si="17"/>
        <v>#N/A</v>
      </c>
      <c r="G67" t="e">
        <f t="shared" si="18"/>
        <v>#N/A</v>
      </c>
      <c r="H67" t="e">
        <f t="shared" si="19"/>
        <v>#N/A</v>
      </c>
      <c r="I67" t="e">
        <f t="shared" si="20"/>
        <v>#N/A</v>
      </c>
      <c r="J67" t="e">
        <f t="shared" si="21"/>
        <v>#N/A</v>
      </c>
      <c r="K67" t="e">
        <f t="shared" si="22"/>
        <v>#N/A</v>
      </c>
      <c r="L67" t="e">
        <f t="shared" si="23"/>
        <v>#N/A</v>
      </c>
      <c r="M67" t="e">
        <f t="shared" si="24"/>
        <v>#N/A</v>
      </c>
    </row>
    <row r="68" spans="1:13" ht="25.5">
      <c r="A68" s="1" t="s">
        <v>80</v>
      </c>
      <c r="B68" s="46" t="s">
        <v>317</v>
      </c>
      <c r="C68" t="e">
        <f t="shared" si="14"/>
        <v>#N/A</v>
      </c>
      <c r="D68" t="e">
        <f t="shared" si="15"/>
        <v>#N/A</v>
      </c>
      <c r="E68" t="e">
        <f t="shared" si="16"/>
        <v>#N/A</v>
      </c>
      <c r="F68" t="e">
        <f t="shared" si="17"/>
        <v>#N/A</v>
      </c>
      <c r="G68" t="e">
        <f t="shared" si="18"/>
        <v>#N/A</v>
      </c>
      <c r="H68" t="e">
        <f t="shared" si="19"/>
        <v>#N/A</v>
      </c>
      <c r="I68" t="e">
        <f t="shared" si="20"/>
        <v>#N/A</v>
      </c>
      <c r="J68" t="e">
        <f t="shared" si="21"/>
        <v>#N/A</v>
      </c>
      <c r="K68" t="e">
        <f t="shared" si="22"/>
        <v>#N/A</v>
      </c>
      <c r="L68" t="e">
        <f t="shared" si="23"/>
        <v>#N/A</v>
      </c>
      <c r="M68" t="e">
        <f t="shared" si="24"/>
        <v>#N/A</v>
      </c>
    </row>
    <row r="69" spans="1:13" ht="25.5">
      <c r="A69" s="1" t="s">
        <v>72</v>
      </c>
      <c r="B69" s="46" t="s">
        <v>318</v>
      </c>
      <c r="C69">
        <f t="shared" si="14"/>
        <v>1</v>
      </c>
      <c r="D69">
        <f t="shared" si="15"/>
        <v>2</v>
      </c>
      <c r="E69">
        <f t="shared" si="16"/>
        <v>3</v>
      </c>
      <c r="F69">
        <f t="shared" si="17"/>
        <v>0.5</v>
      </c>
      <c r="G69">
        <f t="shared" si="18"/>
        <v>0</v>
      </c>
      <c r="H69">
        <f t="shared" si="19"/>
        <v>0</v>
      </c>
      <c r="I69">
        <f t="shared" si="20"/>
        <v>2</v>
      </c>
      <c r="J69">
        <f t="shared" si="21"/>
        <v>0</v>
      </c>
      <c r="K69">
        <f t="shared" si="22"/>
        <v>0</v>
      </c>
      <c r="L69">
        <f t="shared" si="23"/>
        <v>0</v>
      </c>
      <c r="M69">
        <f t="shared" si="24"/>
        <v>0</v>
      </c>
    </row>
    <row r="70" spans="1:13" ht="25.5">
      <c r="A70" s="1" t="s">
        <v>93</v>
      </c>
      <c r="B70" s="46" t="s">
        <v>319</v>
      </c>
      <c r="C70">
        <f t="shared" si="14"/>
        <v>1</v>
      </c>
      <c r="D70">
        <f t="shared" si="15"/>
        <v>1</v>
      </c>
      <c r="E70">
        <f t="shared" si="16"/>
        <v>2</v>
      </c>
      <c r="F70">
        <f t="shared" si="17"/>
        <v>0.5</v>
      </c>
      <c r="G70">
        <f t="shared" si="18"/>
        <v>0</v>
      </c>
      <c r="H70">
        <f t="shared" si="19"/>
        <v>0</v>
      </c>
      <c r="I70">
        <f t="shared" si="20"/>
        <v>0</v>
      </c>
      <c r="J70">
        <f t="shared" si="21"/>
        <v>0</v>
      </c>
      <c r="K70">
        <f t="shared" si="22"/>
        <v>0</v>
      </c>
      <c r="L70">
        <f t="shared" si="23"/>
        <v>0</v>
      </c>
      <c r="M70">
        <f t="shared" si="24"/>
        <v>0</v>
      </c>
    </row>
    <row r="71" spans="1:13" ht="25.5">
      <c r="A71" s="1" t="s">
        <v>110</v>
      </c>
      <c r="B71" s="46" t="s">
        <v>320</v>
      </c>
      <c r="C71">
        <f t="shared" si="14"/>
        <v>4</v>
      </c>
      <c r="D71">
        <f t="shared" si="15"/>
        <v>4</v>
      </c>
      <c r="E71">
        <f t="shared" si="16"/>
        <v>8</v>
      </c>
      <c r="F71">
        <f t="shared" si="17"/>
        <v>0</v>
      </c>
      <c r="G71">
        <f t="shared" si="18"/>
        <v>0</v>
      </c>
      <c r="H71">
        <f t="shared" si="19"/>
        <v>0</v>
      </c>
      <c r="I71">
        <f t="shared" si="20"/>
        <v>0</v>
      </c>
      <c r="J71">
        <f t="shared" si="21"/>
        <v>0</v>
      </c>
      <c r="K71">
        <f t="shared" si="22"/>
        <v>0</v>
      </c>
      <c r="L71">
        <f t="shared" si="23"/>
        <v>0</v>
      </c>
      <c r="M71">
        <f t="shared" si="24"/>
        <v>0</v>
      </c>
    </row>
    <row r="72" spans="1:13">
      <c r="A72" s="1" t="s">
        <v>80</v>
      </c>
      <c r="B72" s="46" t="s">
        <v>321</v>
      </c>
      <c r="C72" t="e">
        <f t="shared" si="14"/>
        <v>#N/A</v>
      </c>
      <c r="D72" t="e">
        <f t="shared" si="15"/>
        <v>#N/A</v>
      </c>
      <c r="E72" t="e">
        <f t="shared" si="16"/>
        <v>#N/A</v>
      </c>
      <c r="F72" t="e">
        <f t="shared" si="17"/>
        <v>#N/A</v>
      </c>
      <c r="G72" t="e">
        <f t="shared" si="18"/>
        <v>#N/A</v>
      </c>
      <c r="H72" t="e">
        <f t="shared" si="19"/>
        <v>#N/A</v>
      </c>
      <c r="I72" t="e">
        <f t="shared" si="20"/>
        <v>#N/A</v>
      </c>
      <c r="J72" t="e">
        <f t="shared" si="21"/>
        <v>#N/A</v>
      </c>
      <c r="K72" t="e">
        <f t="shared" si="22"/>
        <v>#N/A</v>
      </c>
      <c r="L72" t="e">
        <f t="shared" si="23"/>
        <v>#N/A</v>
      </c>
      <c r="M72" t="e">
        <f t="shared" si="24"/>
        <v>#N/A</v>
      </c>
    </row>
    <row r="73" spans="1:13" ht="25.5">
      <c r="A73" s="1" t="s">
        <v>80</v>
      </c>
      <c r="B73" s="46" t="s">
        <v>322</v>
      </c>
      <c r="C73">
        <f t="shared" si="14"/>
        <v>1</v>
      </c>
      <c r="D73">
        <f t="shared" si="15"/>
        <v>3</v>
      </c>
      <c r="E73">
        <f t="shared" si="16"/>
        <v>4</v>
      </c>
      <c r="F73">
        <f t="shared" si="17"/>
        <v>0</v>
      </c>
      <c r="G73">
        <f t="shared" si="18"/>
        <v>0</v>
      </c>
      <c r="H73">
        <f t="shared" si="19"/>
        <v>0</v>
      </c>
      <c r="I73">
        <f t="shared" si="20"/>
        <v>0</v>
      </c>
      <c r="J73">
        <f t="shared" si="21"/>
        <v>0</v>
      </c>
      <c r="K73">
        <f t="shared" si="22"/>
        <v>0</v>
      </c>
      <c r="L73">
        <f t="shared" si="23"/>
        <v>0</v>
      </c>
      <c r="M73">
        <f t="shared" si="24"/>
        <v>0</v>
      </c>
    </row>
    <row r="74" spans="1:13" ht="25.5">
      <c r="A74" s="1" t="s">
        <v>80</v>
      </c>
      <c r="B74" s="46" t="s">
        <v>323</v>
      </c>
      <c r="C74" t="e">
        <f t="shared" si="14"/>
        <v>#N/A</v>
      </c>
      <c r="D74" t="e">
        <f t="shared" si="15"/>
        <v>#N/A</v>
      </c>
      <c r="E74" t="e">
        <f t="shared" si="16"/>
        <v>#N/A</v>
      </c>
      <c r="F74" t="e">
        <f t="shared" si="17"/>
        <v>#N/A</v>
      </c>
      <c r="G74" t="e">
        <f t="shared" si="18"/>
        <v>#N/A</v>
      </c>
      <c r="H74" t="e">
        <f t="shared" si="19"/>
        <v>#N/A</v>
      </c>
      <c r="I74" t="e">
        <f t="shared" si="20"/>
        <v>#N/A</v>
      </c>
      <c r="J74" t="e">
        <f t="shared" si="21"/>
        <v>#N/A</v>
      </c>
      <c r="K74" t="e">
        <f t="shared" si="22"/>
        <v>#N/A</v>
      </c>
      <c r="L74" t="e">
        <f t="shared" si="23"/>
        <v>#N/A</v>
      </c>
      <c r="M74" t="e">
        <f t="shared" si="24"/>
        <v>#N/A</v>
      </c>
    </row>
    <row r="75" spans="1:13" ht="25.5">
      <c r="A75" s="1" t="s">
        <v>124</v>
      </c>
      <c r="B75" s="46" t="s">
        <v>324</v>
      </c>
      <c r="C75">
        <f t="shared" si="14"/>
        <v>0</v>
      </c>
      <c r="D75">
        <f t="shared" si="15"/>
        <v>1</v>
      </c>
      <c r="E75">
        <f t="shared" si="16"/>
        <v>1</v>
      </c>
      <c r="F75">
        <f t="shared" si="17"/>
        <v>0</v>
      </c>
      <c r="G75">
        <f t="shared" si="18"/>
        <v>0</v>
      </c>
      <c r="H75">
        <f t="shared" si="19"/>
        <v>0</v>
      </c>
      <c r="I75">
        <f t="shared" si="20"/>
        <v>0</v>
      </c>
      <c r="J75">
        <f t="shared" si="21"/>
        <v>0</v>
      </c>
      <c r="K75">
        <f t="shared" si="22"/>
        <v>0</v>
      </c>
      <c r="L75">
        <f t="shared" si="23"/>
        <v>0</v>
      </c>
      <c r="M75">
        <f t="shared" si="24"/>
        <v>0</v>
      </c>
    </row>
    <row r="76" spans="1:13" ht="25.5">
      <c r="A76" s="1" t="s">
        <v>193</v>
      </c>
      <c r="B76" s="46" t="s">
        <v>325</v>
      </c>
      <c r="C76">
        <f t="shared" si="14"/>
        <v>1</v>
      </c>
      <c r="D76">
        <f t="shared" si="15"/>
        <v>0</v>
      </c>
      <c r="E76">
        <f t="shared" si="16"/>
        <v>1</v>
      </c>
      <c r="F76">
        <f t="shared" si="17"/>
        <v>0</v>
      </c>
      <c r="G76">
        <f t="shared" si="18"/>
        <v>0</v>
      </c>
      <c r="H76">
        <f t="shared" si="19"/>
        <v>0</v>
      </c>
      <c r="I76">
        <f t="shared" si="20"/>
        <v>0</v>
      </c>
      <c r="J76">
        <f t="shared" si="21"/>
        <v>0</v>
      </c>
      <c r="K76">
        <f t="shared" si="22"/>
        <v>0</v>
      </c>
      <c r="L76">
        <f t="shared" si="23"/>
        <v>0</v>
      </c>
      <c r="M76">
        <f t="shared" si="24"/>
        <v>0</v>
      </c>
    </row>
    <row r="77" spans="1:13">
      <c r="A77" s="1" t="s">
        <v>72</v>
      </c>
      <c r="B77" s="46" t="s">
        <v>326</v>
      </c>
      <c r="C77" t="e">
        <f t="shared" si="14"/>
        <v>#N/A</v>
      </c>
      <c r="D77" t="e">
        <f t="shared" si="15"/>
        <v>#N/A</v>
      </c>
      <c r="E77" t="e">
        <f t="shared" si="16"/>
        <v>#N/A</v>
      </c>
      <c r="F77" t="e">
        <f t="shared" si="17"/>
        <v>#N/A</v>
      </c>
      <c r="G77" t="e">
        <f t="shared" si="18"/>
        <v>#N/A</v>
      </c>
      <c r="H77" t="e">
        <f t="shared" si="19"/>
        <v>#N/A</v>
      </c>
      <c r="I77" t="e">
        <f t="shared" si="20"/>
        <v>#N/A</v>
      </c>
      <c r="J77" t="e">
        <f t="shared" si="21"/>
        <v>#N/A</v>
      </c>
      <c r="K77" t="e">
        <f t="shared" si="22"/>
        <v>#N/A</v>
      </c>
      <c r="L77" t="e">
        <f t="shared" si="23"/>
        <v>#N/A</v>
      </c>
      <c r="M77" t="e">
        <f t="shared" si="24"/>
        <v>#N/A</v>
      </c>
    </row>
    <row r="78" spans="1:13" ht="25.5">
      <c r="A78" s="1" t="s">
        <v>72</v>
      </c>
      <c r="B78" s="46" t="s">
        <v>327</v>
      </c>
      <c r="C78" t="e">
        <f t="shared" si="14"/>
        <v>#N/A</v>
      </c>
      <c r="D78" t="e">
        <f t="shared" si="15"/>
        <v>#N/A</v>
      </c>
      <c r="E78" t="e">
        <f t="shared" si="16"/>
        <v>#N/A</v>
      </c>
      <c r="F78" t="e">
        <f t="shared" si="17"/>
        <v>#N/A</v>
      </c>
      <c r="G78" t="e">
        <f t="shared" si="18"/>
        <v>#N/A</v>
      </c>
      <c r="H78" t="e">
        <f t="shared" si="19"/>
        <v>#N/A</v>
      </c>
      <c r="I78" t="e">
        <f t="shared" si="20"/>
        <v>#N/A</v>
      </c>
      <c r="J78" t="e">
        <f t="shared" si="21"/>
        <v>#N/A</v>
      </c>
      <c r="K78" t="e">
        <f t="shared" si="22"/>
        <v>#N/A</v>
      </c>
      <c r="L78" t="e">
        <f t="shared" si="23"/>
        <v>#N/A</v>
      </c>
      <c r="M78" t="e">
        <f t="shared" si="24"/>
        <v>#N/A</v>
      </c>
    </row>
    <row r="79" spans="1:13" ht="38.25">
      <c r="A79" s="1" t="s">
        <v>72</v>
      </c>
      <c r="B79" s="46" t="s">
        <v>328</v>
      </c>
      <c r="C79" t="e">
        <f t="shared" si="14"/>
        <v>#N/A</v>
      </c>
      <c r="D79" t="e">
        <f t="shared" si="15"/>
        <v>#N/A</v>
      </c>
      <c r="E79" t="e">
        <f t="shared" si="16"/>
        <v>#N/A</v>
      </c>
      <c r="F79" t="e">
        <f t="shared" si="17"/>
        <v>#N/A</v>
      </c>
      <c r="G79" t="e">
        <f t="shared" si="18"/>
        <v>#N/A</v>
      </c>
      <c r="H79" t="e">
        <f t="shared" si="19"/>
        <v>#N/A</v>
      </c>
      <c r="I79" t="e">
        <f t="shared" si="20"/>
        <v>#N/A</v>
      </c>
      <c r="J79" t="e">
        <f t="shared" si="21"/>
        <v>#N/A</v>
      </c>
      <c r="K79" t="e">
        <f t="shared" si="22"/>
        <v>#N/A</v>
      </c>
      <c r="L79" t="e">
        <f t="shared" si="23"/>
        <v>#N/A</v>
      </c>
      <c r="M79" t="e">
        <f t="shared" si="24"/>
        <v>#N/A</v>
      </c>
    </row>
    <row r="80" spans="1:13" ht="25.5">
      <c r="A80" s="1" t="s">
        <v>110</v>
      </c>
      <c r="B80" s="46" t="s">
        <v>329</v>
      </c>
      <c r="C80">
        <f t="shared" si="14"/>
        <v>0</v>
      </c>
      <c r="D80">
        <f t="shared" si="15"/>
        <v>1</v>
      </c>
      <c r="E80">
        <f t="shared" si="16"/>
        <v>1</v>
      </c>
      <c r="F80">
        <f t="shared" si="17"/>
        <v>0</v>
      </c>
      <c r="G80">
        <f t="shared" si="18"/>
        <v>0</v>
      </c>
      <c r="H80">
        <f t="shared" si="19"/>
        <v>0</v>
      </c>
      <c r="I80">
        <f t="shared" si="20"/>
        <v>0</v>
      </c>
      <c r="J80">
        <f t="shared" si="21"/>
        <v>0</v>
      </c>
      <c r="K80">
        <f t="shared" si="22"/>
        <v>0</v>
      </c>
      <c r="L80">
        <f t="shared" si="23"/>
        <v>0</v>
      </c>
      <c r="M80">
        <f t="shared" si="24"/>
        <v>0</v>
      </c>
    </row>
    <row r="81" spans="1:13" ht="25.5">
      <c r="A81" s="1" t="s">
        <v>72</v>
      </c>
      <c r="B81" s="46" t="s">
        <v>330</v>
      </c>
      <c r="C81">
        <f t="shared" si="14"/>
        <v>6</v>
      </c>
      <c r="D81">
        <f t="shared" si="15"/>
        <v>2</v>
      </c>
      <c r="E81">
        <f t="shared" si="16"/>
        <v>8</v>
      </c>
      <c r="F81">
        <f t="shared" si="17"/>
        <v>0</v>
      </c>
      <c r="G81">
        <f t="shared" si="18"/>
        <v>0</v>
      </c>
      <c r="H81">
        <f t="shared" si="19"/>
        <v>0</v>
      </c>
      <c r="I81">
        <f t="shared" si="20"/>
        <v>0</v>
      </c>
      <c r="J81">
        <f t="shared" si="21"/>
        <v>0</v>
      </c>
      <c r="K81">
        <f t="shared" si="22"/>
        <v>0</v>
      </c>
      <c r="L81">
        <f t="shared" si="23"/>
        <v>1</v>
      </c>
      <c r="M81">
        <f t="shared" si="24"/>
        <v>0</v>
      </c>
    </row>
    <row r="82" spans="1:13" ht="25.5">
      <c r="A82" s="1" t="s">
        <v>80</v>
      </c>
      <c r="B82" s="46" t="s">
        <v>331</v>
      </c>
      <c r="C82">
        <f t="shared" si="14"/>
        <v>2</v>
      </c>
      <c r="D82">
        <f t="shared" si="15"/>
        <v>1</v>
      </c>
      <c r="E82">
        <f t="shared" si="16"/>
        <v>3</v>
      </c>
      <c r="F82">
        <f t="shared" si="17"/>
        <v>0</v>
      </c>
      <c r="G82">
        <f t="shared" si="18"/>
        <v>0</v>
      </c>
      <c r="H82">
        <f t="shared" si="19"/>
        <v>0</v>
      </c>
      <c r="I82">
        <f t="shared" si="20"/>
        <v>0</v>
      </c>
      <c r="J82">
        <f t="shared" si="21"/>
        <v>0</v>
      </c>
      <c r="K82">
        <f t="shared" si="22"/>
        <v>0</v>
      </c>
      <c r="L82">
        <f t="shared" si="23"/>
        <v>0</v>
      </c>
      <c r="M82">
        <f t="shared" si="24"/>
        <v>0</v>
      </c>
    </row>
    <row r="83" spans="1:13" ht="25.5">
      <c r="A83" s="1" t="s">
        <v>110</v>
      </c>
      <c r="B83" s="46" t="s">
        <v>332</v>
      </c>
      <c r="C83">
        <f t="shared" si="14"/>
        <v>2</v>
      </c>
      <c r="D83">
        <f t="shared" si="15"/>
        <v>1</v>
      </c>
      <c r="E83">
        <f t="shared" si="16"/>
        <v>3</v>
      </c>
      <c r="F83">
        <f t="shared" si="17"/>
        <v>0</v>
      </c>
      <c r="G83">
        <f t="shared" si="18"/>
        <v>0</v>
      </c>
      <c r="H83">
        <f t="shared" si="19"/>
        <v>1</v>
      </c>
      <c r="I83">
        <f t="shared" si="20"/>
        <v>1</v>
      </c>
      <c r="J83">
        <f t="shared" si="21"/>
        <v>0</v>
      </c>
      <c r="K83">
        <f t="shared" si="22"/>
        <v>0</v>
      </c>
      <c r="L83">
        <f t="shared" si="23"/>
        <v>0</v>
      </c>
      <c r="M83">
        <f t="shared" si="24"/>
        <v>0</v>
      </c>
    </row>
    <row r="84" spans="1:13" ht="25.5">
      <c r="A84" s="1" t="s">
        <v>110</v>
      </c>
      <c r="B84" s="46" t="s">
        <v>333</v>
      </c>
      <c r="C84">
        <f t="shared" si="14"/>
        <v>1</v>
      </c>
      <c r="D84">
        <f t="shared" si="15"/>
        <v>0</v>
      </c>
      <c r="E84">
        <f t="shared" si="16"/>
        <v>1</v>
      </c>
      <c r="F84">
        <f t="shared" si="17"/>
        <v>0</v>
      </c>
      <c r="G84">
        <f t="shared" si="18"/>
        <v>0</v>
      </c>
      <c r="H84">
        <f t="shared" si="19"/>
        <v>0</v>
      </c>
      <c r="I84">
        <f t="shared" si="20"/>
        <v>0</v>
      </c>
      <c r="J84">
        <f t="shared" si="21"/>
        <v>0</v>
      </c>
      <c r="K84">
        <f t="shared" si="22"/>
        <v>0</v>
      </c>
      <c r="L84">
        <f t="shared" si="23"/>
        <v>0</v>
      </c>
      <c r="M84">
        <f t="shared" si="24"/>
        <v>0</v>
      </c>
    </row>
    <row r="85" spans="1:13" ht="25.5">
      <c r="A85" s="1" t="s">
        <v>124</v>
      </c>
      <c r="B85" s="46" t="s">
        <v>334</v>
      </c>
      <c r="C85">
        <f t="shared" si="14"/>
        <v>0</v>
      </c>
      <c r="D85">
        <f t="shared" si="15"/>
        <v>1</v>
      </c>
      <c r="E85">
        <f t="shared" si="16"/>
        <v>1</v>
      </c>
      <c r="F85">
        <f t="shared" si="17"/>
        <v>0</v>
      </c>
      <c r="G85">
        <f t="shared" si="18"/>
        <v>0</v>
      </c>
      <c r="H85">
        <f t="shared" si="19"/>
        <v>0</v>
      </c>
      <c r="I85">
        <f t="shared" si="20"/>
        <v>0</v>
      </c>
      <c r="J85">
        <f t="shared" si="21"/>
        <v>0</v>
      </c>
      <c r="K85">
        <f t="shared" si="22"/>
        <v>0</v>
      </c>
      <c r="L85">
        <f t="shared" si="23"/>
        <v>0</v>
      </c>
      <c r="M85">
        <f t="shared" si="24"/>
        <v>0</v>
      </c>
    </row>
    <row r="86" spans="1:13" ht="25.5">
      <c r="A86" s="1" t="s">
        <v>80</v>
      </c>
      <c r="B86" s="46" t="s">
        <v>335</v>
      </c>
      <c r="C86" t="e">
        <f t="shared" si="14"/>
        <v>#N/A</v>
      </c>
      <c r="D86" t="e">
        <f t="shared" si="15"/>
        <v>#N/A</v>
      </c>
      <c r="E86" t="e">
        <f t="shared" si="16"/>
        <v>#N/A</v>
      </c>
      <c r="F86" t="e">
        <f t="shared" si="17"/>
        <v>#N/A</v>
      </c>
      <c r="G86" t="e">
        <f t="shared" si="18"/>
        <v>#N/A</v>
      </c>
      <c r="H86" t="e">
        <f t="shared" si="19"/>
        <v>#N/A</v>
      </c>
      <c r="I86" t="e">
        <f t="shared" si="20"/>
        <v>#N/A</v>
      </c>
      <c r="J86" t="e">
        <f t="shared" si="21"/>
        <v>#N/A</v>
      </c>
      <c r="K86" t="e">
        <f t="shared" si="22"/>
        <v>#N/A</v>
      </c>
      <c r="L86" t="e">
        <f t="shared" si="23"/>
        <v>#N/A</v>
      </c>
      <c r="M86" t="e">
        <f t="shared" si="24"/>
        <v>#N/A</v>
      </c>
    </row>
    <row r="87" spans="1:13" ht="25.5">
      <c r="A87" s="1" t="s">
        <v>72</v>
      </c>
      <c r="B87" s="46" t="s">
        <v>336</v>
      </c>
      <c r="C87" t="e">
        <f t="shared" si="14"/>
        <v>#N/A</v>
      </c>
      <c r="D87" t="e">
        <f t="shared" si="15"/>
        <v>#N/A</v>
      </c>
      <c r="E87" t="e">
        <f t="shared" si="16"/>
        <v>#N/A</v>
      </c>
      <c r="F87" t="e">
        <f t="shared" si="17"/>
        <v>#N/A</v>
      </c>
      <c r="G87" t="e">
        <f t="shared" si="18"/>
        <v>#N/A</v>
      </c>
      <c r="H87" t="e">
        <f t="shared" si="19"/>
        <v>#N/A</v>
      </c>
      <c r="I87" t="e">
        <f t="shared" si="20"/>
        <v>#N/A</v>
      </c>
      <c r="J87" t="e">
        <f t="shared" si="21"/>
        <v>#N/A</v>
      </c>
      <c r="K87" t="e">
        <f t="shared" si="22"/>
        <v>#N/A</v>
      </c>
      <c r="L87" t="e">
        <f t="shared" si="23"/>
        <v>#N/A</v>
      </c>
      <c r="M87" t="e">
        <f t="shared" si="24"/>
        <v>#N/A</v>
      </c>
    </row>
    <row r="88" spans="1:13">
      <c r="A88" s="1" t="s">
        <v>80</v>
      </c>
      <c r="B88" s="46" t="s">
        <v>337</v>
      </c>
      <c r="C88" t="e">
        <f t="shared" si="14"/>
        <v>#N/A</v>
      </c>
      <c r="D88" t="e">
        <f t="shared" si="15"/>
        <v>#N/A</v>
      </c>
      <c r="E88" t="e">
        <f t="shared" si="16"/>
        <v>#N/A</v>
      </c>
      <c r="F88" t="e">
        <f t="shared" si="17"/>
        <v>#N/A</v>
      </c>
      <c r="G88" t="e">
        <f t="shared" si="18"/>
        <v>#N/A</v>
      </c>
      <c r="H88" t="e">
        <f t="shared" si="19"/>
        <v>#N/A</v>
      </c>
      <c r="I88" t="e">
        <f t="shared" si="20"/>
        <v>#N/A</v>
      </c>
      <c r="J88" t="e">
        <f t="shared" si="21"/>
        <v>#N/A</v>
      </c>
      <c r="K88" t="e">
        <f t="shared" si="22"/>
        <v>#N/A</v>
      </c>
      <c r="L88" t="e">
        <f t="shared" si="23"/>
        <v>#N/A</v>
      </c>
      <c r="M88" t="e">
        <f t="shared" si="24"/>
        <v>#N/A</v>
      </c>
    </row>
    <row r="89" spans="1:13" ht="25.5">
      <c r="A89" s="1" t="s">
        <v>93</v>
      </c>
      <c r="B89" s="46" t="s">
        <v>338</v>
      </c>
      <c r="C89" t="e">
        <f t="shared" si="14"/>
        <v>#N/A</v>
      </c>
      <c r="D89" t="e">
        <f t="shared" si="15"/>
        <v>#N/A</v>
      </c>
      <c r="E89" t="e">
        <f t="shared" si="16"/>
        <v>#N/A</v>
      </c>
      <c r="F89" t="e">
        <f t="shared" si="17"/>
        <v>#N/A</v>
      </c>
      <c r="G89" t="e">
        <f t="shared" si="18"/>
        <v>#N/A</v>
      </c>
      <c r="H89" t="e">
        <f t="shared" si="19"/>
        <v>#N/A</v>
      </c>
      <c r="I89" t="e">
        <f t="shared" si="20"/>
        <v>#N/A</v>
      </c>
      <c r="J89" t="e">
        <f t="shared" si="21"/>
        <v>#N/A</v>
      </c>
      <c r="K89" t="e">
        <f t="shared" si="22"/>
        <v>#N/A</v>
      </c>
      <c r="L89" t="e">
        <f t="shared" si="23"/>
        <v>#N/A</v>
      </c>
      <c r="M89" t="e">
        <f t="shared" si="24"/>
        <v>#N/A</v>
      </c>
    </row>
    <row r="90" spans="1:13" ht="25.5">
      <c r="A90" s="1" t="s">
        <v>72</v>
      </c>
      <c r="B90" s="46" t="s">
        <v>339</v>
      </c>
      <c r="C90">
        <f t="shared" si="14"/>
        <v>0</v>
      </c>
      <c r="D90">
        <f t="shared" si="15"/>
        <v>0</v>
      </c>
      <c r="E90">
        <f t="shared" si="16"/>
        <v>0</v>
      </c>
      <c r="F90">
        <f t="shared" si="17"/>
        <v>0</v>
      </c>
      <c r="G90">
        <f t="shared" si="18"/>
        <v>0</v>
      </c>
      <c r="H90">
        <f t="shared" si="19"/>
        <v>1</v>
      </c>
      <c r="I90">
        <f t="shared" si="20"/>
        <v>0</v>
      </c>
      <c r="J90">
        <f t="shared" si="21"/>
        <v>0</v>
      </c>
      <c r="K90">
        <f t="shared" si="22"/>
        <v>0</v>
      </c>
      <c r="L90">
        <f t="shared" si="23"/>
        <v>0</v>
      </c>
      <c r="M90">
        <f t="shared" si="24"/>
        <v>0</v>
      </c>
    </row>
    <row r="91" spans="1:13" ht="25.5">
      <c r="A91" s="1" t="s">
        <v>72</v>
      </c>
      <c r="B91" s="46" t="s">
        <v>340</v>
      </c>
      <c r="C91">
        <f t="shared" si="14"/>
        <v>1</v>
      </c>
      <c r="D91">
        <f t="shared" si="15"/>
        <v>2</v>
      </c>
      <c r="E91">
        <f t="shared" si="16"/>
        <v>3</v>
      </c>
      <c r="F91">
        <f t="shared" si="17"/>
        <v>0</v>
      </c>
      <c r="G91">
        <f t="shared" si="18"/>
        <v>0</v>
      </c>
      <c r="H91">
        <f t="shared" si="19"/>
        <v>0</v>
      </c>
      <c r="I91">
        <f t="shared" si="20"/>
        <v>0</v>
      </c>
      <c r="J91">
        <f t="shared" si="21"/>
        <v>0</v>
      </c>
      <c r="K91">
        <f t="shared" si="22"/>
        <v>0</v>
      </c>
      <c r="L91">
        <f t="shared" si="23"/>
        <v>0</v>
      </c>
      <c r="M91">
        <f t="shared" si="24"/>
        <v>0</v>
      </c>
    </row>
    <row r="92" spans="1:13" ht="25.5">
      <c r="A92" s="1" t="s">
        <v>124</v>
      </c>
      <c r="B92" s="46" t="s">
        <v>341</v>
      </c>
      <c r="C92" t="e">
        <f t="shared" si="14"/>
        <v>#N/A</v>
      </c>
      <c r="D92" t="e">
        <f t="shared" si="15"/>
        <v>#N/A</v>
      </c>
      <c r="E92" t="e">
        <f t="shared" si="16"/>
        <v>#N/A</v>
      </c>
      <c r="F92" t="e">
        <f t="shared" si="17"/>
        <v>#N/A</v>
      </c>
      <c r="G92" t="e">
        <f t="shared" si="18"/>
        <v>#N/A</v>
      </c>
      <c r="H92" t="e">
        <f t="shared" si="19"/>
        <v>#N/A</v>
      </c>
      <c r="I92" t="e">
        <f t="shared" si="20"/>
        <v>#N/A</v>
      </c>
      <c r="J92" t="e">
        <f t="shared" si="21"/>
        <v>#N/A</v>
      </c>
      <c r="K92" t="e">
        <f t="shared" si="22"/>
        <v>#N/A</v>
      </c>
      <c r="L92" t="e">
        <f t="shared" si="23"/>
        <v>#N/A</v>
      </c>
      <c r="M92" t="e">
        <f t="shared" si="24"/>
        <v>#N/A</v>
      </c>
    </row>
    <row r="93" spans="1:13" ht="25.5">
      <c r="A93" s="1" t="s">
        <v>80</v>
      </c>
      <c r="B93" s="46" t="s">
        <v>342</v>
      </c>
      <c r="C93">
        <f t="shared" si="14"/>
        <v>0</v>
      </c>
      <c r="D93">
        <f t="shared" si="15"/>
        <v>1</v>
      </c>
      <c r="E93">
        <f t="shared" si="16"/>
        <v>1</v>
      </c>
      <c r="F93">
        <f t="shared" si="17"/>
        <v>0</v>
      </c>
      <c r="G93">
        <f t="shared" si="18"/>
        <v>0</v>
      </c>
      <c r="H93">
        <f t="shared" si="19"/>
        <v>0</v>
      </c>
      <c r="I93">
        <f t="shared" si="20"/>
        <v>0</v>
      </c>
      <c r="J93">
        <f t="shared" si="21"/>
        <v>0</v>
      </c>
      <c r="K93">
        <f t="shared" si="22"/>
        <v>0</v>
      </c>
      <c r="L93">
        <f t="shared" si="23"/>
        <v>0</v>
      </c>
      <c r="M93">
        <f t="shared" si="24"/>
        <v>0</v>
      </c>
    </row>
    <row r="94" spans="1:13" ht="25.5">
      <c r="A94" s="1" t="s">
        <v>72</v>
      </c>
      <c r="B94" s="46" t="s">
        <v>343</v>
      </c>
      <c r="C94" t="e">
        <f t="shared" si="14"/>
        <v>#N/A</v>
      </c>
      <c r="D94" t="e">
        <f t="shared" si="15"/>
        <v>#N/A</v>
      </c>
      <c r="E94" t="e">
        <f t="shared" si="16"/>
        <v>#N/A</v>
      </c>
      <c r="F94" t="e">
        <f t="shared" si="17"/>
        <v>#N/A</v>
      </c>
      <c r="G94" t="e">
        <f t="shared" si="18"/>
        <v>#N/A</v>
      </c>
      <c r="H94" t="e">
        <f t="shared" si="19"/>
        <v>#N/A</v>
      </c>
      <c r="I94" t="e">
        <f t="shared" si="20"/>
        <v>#N/A</v>
      </c>
      <c r="J94" t="e">
        <f t="shared" si="21"/>
        <v>#N/A</v>
      </c>
      <c r="K94" t="e">
        <f t="shared" si="22"/>
        <v>#N/A</v>
      </c>
      <c r="L94" t="e">
        <f t="shared" si="23"/>
        <v>#N/A</v>
      </c>
      <c r="M94" t="e">
        <f t="shared" si="24"/>
        <v>#N/A</v>
      </c>
    </row>
    <row r="95" spans="1:13">
      <c r="A95" s="1" t="s">
        <v>124</v>
      </c>
      <c r="B95" s="46" t="s">
        <v>344</v>
      </c>
      <c r="C95" t="e">
        <f t="shared" si="14"/>
        <v>#N/A</v>
      </c>
      <c r="D95" t="e">
        <f t="shared" si="15"/>
        <v>#N/A</v>
      </c>
      <c r="E95" t="e">
        <f t="shared" si="16"/>
        <v>#N/A</v>
      </c>
      <c r="F95" t="e">
        <f t="shared" si="17"/>
        <v>#N/A</v>
      </c>
      <c r="G95" t="e">
        <f t="shared" si="18"/>
        <v>#N/A</v>
      </c>
      <c r="H95" t="e">
        <f t="shared" si="19"/>
        <v>#N/A</v>
      </c>
      <c r="I95" t="e">
        <f t="shared" si="20"/>
        <v>#N/A</v>
      </c>
      <c r="J95" t="e">
        <f t="shared" si="21"/>
        <v>#N/A</v>
      </c>
      <c r="K95" t="e">
        <f t="shared" si="22"/>
        <v>#N/A</v>
      </c>
      <c r="L95" t="e">
        <f t="shared" si="23"/>
        <v>#N/A</v>
      </c>
      <c r="M95" t="e">
        <f t="shared" si="24"/>
        <v>#N/A</v>
      </c>
    </row>
    <row r="96" spans="1:13" ht="25.5">
      <c r="A96" s="1" t="s">
        <v>124</v>
      </c>
      <c r="B96" s="46" t="s">
        <v>345</v>
      </c>
      <c r="C96">
        <f t="shared" si="14"/>
        <v>0</v>
      </c>
      <c r="D96">
        <f t="shared" si="15"/>
        <v>2</v>
      </c>
      <c r="E96">
        <f t="shared" si="16"/>
        <v>2</v>
      </c>
      <c r="F96">
        <f t="shared" si="17"/>
        <v>0.5</v>
      </c>
      <c r="G96">
        <f t="shared" si="18"/>
        <v>0</v>
      </c>
      <c r="H96">
        <f t="shared" si="19"/>
        <v>0</v>
      </c>
      <c r="I96">
        <f t="shared" si="20"/>
        <v>0</v>
      </c>
      <c r="J96">
        <f t="shared" si="21"/>
        <v>0</v>
      </c>
      <c r="K96">
        <f t="shared" si="22"/>
        <v>0</v>
      </c>
      <c r="L96">
        <f t="shared" si="23"/>
        <v>0</v>
      </c>
      <c r="M96">
        <f t="shared" si="24"/>
        <v>0</v>
      </c>
    </row>
    <row r="97" spans="1:13" ht="25.5">
      <c r="A97" s="1" t="s">
        <v>124</v>
      </c>
      <c r="B97" s="46" t="s">
        <v>346</v>
      </c>
      <c r="C97" t="e">
        <f t="shared" si="14"/>
        <v>#N/A</v>
      </c>
      <c r="D97" t="e">
        <f t="shared" si="15"/>
        <v>#N/A</v>
      </c>
      <c r="E97" t="e">
        <f t="shared" si="16"/>
        <v>#N/A</v>
      </c>
      <c r="F97" t="e">
        <f t="shared" si="17"/>
        <v>#N/A</v>
      </c>
      <c r="G97" t="e">
        <f t="shared" si="18"/>
        <v>#N/A</v>
      </c>
      <c r="H97" t="e">
        <f t="shared" si="19"/>
        <v>#N/A</v>
      </c>
      <c r="I97" t="e">
        <f t="shared" si="20"/>
        <v>#N/A</v>
      </c>
      <c r="J97" t="e">
        <f t="shared" si="21"/>
        <v>#N/A</v>
      </c>
      <c r="K97" t="e">
        <f t="shared" si="22"/>
        <v>#N/A</v>
      </c>
      <c r="L97" t="e">
        <f t="shared" si="23"/>
        <v>#N/A</v>
      </c>
      <c r="M97" t="e">
        <f t="shared" si="24"/>
        <v>#N/A</v>
      </c>
    </row>
    <row r="98" spans="1:13" ht="25.5">
      <c r="A98" s="1" t="s">
        <v>80</v>
      </c>
      <c r="B98" s="46" t="s">
        <v>347</v>
      </c>
      <c r="C98">
        <f t="shared" si="14"/>
        <v>0</v>
      </c>
      <c r="D98">
        <f t="shared" si="15"/>
        <v>1</v>
      </c>
      <c r="E98">
        <f t="shared" si="16"/>
        <v>1</v>
      </c>
      <c r="F98">
        <f t="shared" si="17"/>
        <v>0</v>
      </c>
      <c r="G98">
        <f t="shared" si="18"/>
        <v>0</v>
      </c>
      <c r="H98">
        <f t="shared" si="19"/>
        <v>0</v>
      </c>
      <c r="I98">
        <f t="shared" si="20"/>
        <v>0</v>
      </c>
      <c r="J98">
        <f t="shared" si="21"/>
        <v>0</v>
      </c>
      <c r="K98">
        <f t="shared" si="22"/>
        <v>0</v>
      </c>
      <c r="L98">
        <f t="shared" si="23"/>
        <v>0</v>
      </c>
      <c r="M98">
        <f t="shared" si="24"/>
        <v>0</v>
      </c>
    </row>
    <row r="99" spans="1:13" ht="25.5">
      <c r="A99" s="1" t="s">
        <v>124</v>
      </c>
      <c r="B99" s="46" t="s">
        <v>348</v>
      </c>
      <c r="C99" t="e">
        <f t="shared" si="14"/>
        <v>#N/A</v>
      </c>
      <c r="D99" t="e">
        <f t="shared" si="15"/>
        <v>#N/A</v>
      </c>
      <c r="E99" t="e">
        <f t="shared" si="16"/>
        <v>#N/A</v>
      </c>
      <c r="F99" t="e">
        <f t="shared" si="17"/>
        <v>#N/A</v>
      </c>
      <c r="G99" t="e">
        <f t="shared" si="18"/>
        <v>#N/A</v>
      </c>
      <c r="H99" t="e">
        <f t="shared" si="19"/>
        <v>#N/A</v>
      </c>
      <c r="I99" t="e">
        <f t="shared" si="20"/>
        <v>#N/A</v>
      </c>
      <c r="J99" t="e">
        <f t="shared" si="21"/>
        <v>#N/A</v>
      </c>
      <c r="K99" t="e">
        <f t="shared" si="22"/>
        <v>#N/A</v>
      </c>
      <c r="L99" t="e">
        <f t="shared" si="23"/>
        <v>#N/A</v>
      </c>
      <c r="M99" t="e">
        <f t="shared" si="24"/>
        <v>#N/A</v>
      </c>
    </row>
    <row r="100" spans="1:13">
      <c r="A100" s="1"/>
      <c r="B100" s="46"/>
    </row>
    <row r="101" spans="1:13">
      <c r="A101" s="1"/>
      <c r="B101" s="46"/>
    </row>
    <row r="102" spans="1:13">
      <c r="A102" s="1"/>
      <c r="B102" s="46"/>
    </row>
    <row r="103" spans="1:13">
      <c r="A103" s="1"/>
      <c r="B103" s="46"/>
    </row>
    <row r="104" spans="1:13">
      <c r="A104" s="1"/>
      <c r="B104" s="46"/>
    </row>
    <row r="105" spans="1:13">
      <c r="A105" s="1"/>
      <c r="B105" s="46"/>
    </row>
    <row r="106" spans="1:13">
      <c r="A106" s="1"/>
      <c r="B106" s="46"/>
    </row>
    <row r="107" spans="1:13">
      <c r="A107" s="1"/>
      <c r="B107" s="46"/>
    </row>
    <row r="108" spans="1:13">
      <c r="A108" s="1"/>
      <c r="B108" s="46"/>
    </row>
    <row r="109" spans="1:13">
      <c r="A109" s="1"/>
      <c r="B109" s="46"/>
    </row>
    <row r="110" spans="1:13">
      <c r="A110" s="1"/>
      <c r="B110" s="46"/>
    </row>
    <row r="111" spans="1:13" ht="46.5">
      <c r="A111" s="15" t="s">
        <v>40</v>
      </c>
      <c r="B111" s="46"/>
    </row>
    <row r="112" spans="1:13">
      <c r="A112" s="10" t="s">
        <v>1</v>
      </c>
      <c r="B112" s="46" t="s">
        <v>2</v>
      </c>
      <c r="C112" t="s">
        <v>41</v>
      </c>
      <c r="D112" t="s">
        <v>42</v>
      </c>
      <c r="E112" t="s">
        <v>43</v>
      </c>
      <c r="F112" t="s">
        <v>44</v>
      </c>
      <c r="G112" t="s">
        <v>56</v>
      </c>
      <c r="H112" t="s">
        <v>45</v>
      </c>
      <c r="I112" t="s">
        <v>57</v>
      </c>
      <c r="J112" t="s">
        <v>58</v>
      </c>
    </row>
    <row r="113" spans="1:10" ht="25.5">
      <c r="A113" s="1" t="s">
        <v>100</v>
      </c>
      <c r="B113" s="46" t="s">
        <v>349</v>
      </c>
      <c r="C113" t="e">
        <f>VLOOKUP(B113,$BG$4:$BR$15,3,FALSE)</f>
        <v>#N/A</v>
      </c>
      <c r="D113" t="e">
        <f>VLOOKUP(B113,$BG$4:$BR$6,4,FALSE)</f>
        <v>#N/A</v>
      </c>
      <c r="E113" t="e">
        <f>VLOOKUP(B113,$BG$4:$BR$6,6,FALSE)</f>
        <v>#N/A</v>
      </c>
      <c r="F113" t="e">
        <f>VLOOKUP(B113,$BG$4:$BR$6,7,FALSE)</f>
        <v>#N/A</v>
      </c>
      <c r="G113" t="e">
        <f>VLOOKUP(B113,$BG$4:$BR$6,9,FALSE)</f>
        <v>#N/A</v>
      </c>
      <c r="H113" t="e">
        <f>VLOOKUP(B113,$BG$4:$BR$6,10,FALSE)</f>
        <v>#N/A</v>
      </c>
      <c r="I113" t="e">
        <f>VLOOKUP(B113,$BG$4:$BR$6,11,FALSE)</f>
        <v>#N/A</v>
      </c>
      <c r="J113" t="e">
        <f>VLOOKUP(B113,$BG$4:$BR$6,12,FALSE)</f>
        <v>#N/A</v>
      </c>
    </row>
    <row r="114" spans="1:10" ht="25.5">
      <c r="A114" s="1" t="s">
        <v>100</v>
      </c>
      <c r="B114" s="46" t="s">
        <v>350</v>
      </c>
      <c r="C114">
        <f>VLOOKUP(B114,$BG$4:$BR$15,3,FALSE)</f>
        <v>4</v>
      </c>
      <c r="D114">
        <f t="shared" ref="D114:D116" si="25">VLOOKUP(B114,$BG$4:$BR$6,4,FALSE)</f>
        <v>4</v>
      </c>
      <c r="E114">
        <f t="shared" ref="E114:E116" si="26">VLOOKUP(B114,$BG$4:$BR$6,6,FALSE)</f>
        <v>1</v>
      </c>
      <c r="F114">
        <f t="shared" ref="F114:F116" si="27">VLOOKUP(B114,$BG$4:$BR$6,7,FALSE)</f>
        <v>1</v>
      </c>
      <c r="G114">
        <f t="shared" ref="G114:G116" si="28">VLOOKUP(B114,$BG$4:$BR$6,9,FALSE)</f>
        <v>7</v>
      </c>
      <c r="H114">
        <f t="shared" ref="H114:H116" si="29">VLOOKUP(B114,$BG$4:$BR$6,10,FALSE)</f>
        <v>0</v>
      </c>
      <c r="I114">
        <f t="shared" ref="I114:I116" si="30">VLOOKUP(B114,$BG$4:$BR$6,11,FALSE)</f>
        <v>0</v>
      </c>
      <c r="J114">
        <f t="shared" ref="J114:J116" si="31">VLOOKUP(B114,$BG$4:$BR$6,12,FALSE)</f>
        <v>0</v>
      </c>
    </row>
    <row r="115" spans="1:10" ht="25.5">
      <c r="A115" s="1" t="s">
        <v>100</v>
      </c>
      <c r="B115" s="46" t="s">
        <v>351</v>
      </c>
      <c r="C115" t="e">
        <f>VLOOKUP(B115,$BG$4:$BR$15,3,FALSE)</f>
        <v>#N/A</v>
      </c>
      <c r="D115" t="e">
        <f t="shared" si="25"/>
        <v>#N/A</v>
      </c>
      <c r="E115" t="e">
        <f t="shared" si="26"/>
        <v>#N/A</v>
      </c>
      <c r="F115" t="e">
        <f t="shared" si="27"/>
        <v>#N/A</v>
      </c>
      <c r="G115" t="e">
        <f t="shared" si="28"/>
        <v>#N/A</v>
      </c>
      <c r="H115" t="e">
        <f t="shared" si="29"/>
        <v>#N/A</v>
      </c>
      <c r="I115" t="e">
        <f t="shared" si="30"/>
        <v>#N/A</v>
      </c>
      <c r="J115" t="e">
        <f t="shared" si="31"/>
        <v>#N/A</v>
      </c>
    </row>
    <row r="116" spans="1:10" ht="38.25">
      <c r="A116" s="1" t="s">
        <v>277</v>
      </c>
      <c r="B116" s="46" t="s">
        <v>352</v>
      </c>
      <c r="C116">
        <f>VLOOKUP(B116,$BG$4:$BR$15,3,FALSE)</f>
        <v>0</v>
      </c>
      <c r="D116">
        <f t="shared" si="25"/>
        <v>0</v>
      </c>
      <c r="E116">
        <f t="shared" si="26"/>
        <v>0</v>
      </c>
      <c r="F116">
        <f t="shared" si="27"/>
        <v>0</v>
      </c>
      <c r="G116">
        <f t="shared" si="28"/>
        <v>0</v>
      </c>
      <c r="H116">
        <f t="shared" si="29"/>
        <v>7</v>
      </c>
      <c r="I116">
        <f t="shared" si="30"/>
        <v>272</v>
      </c>
      <c r="J116">
        <f t="shared" si="31"/>
        <v>38.9</v>
      </c>
    </row>
    <row r="117" spans="1:10">
      <c r="A117" s="1"/>
      <c r="B117" s="46"/>
    </row>
    <row r="118" spans="1:10">
      <c r="A118" s="1"/>
      <c r="B118" s="46"/>
    </row>
    <row r="119" spans="1:10">
      <c r="A119" s="1"/>
      <c r="B119" s="46"/>
    </row>
    <row r="120" spans="1:10">
      <c r="A120" s="1"/>
      <c r="B120" s="46"/>
    </row>
    <row r="121" spans="1:10">
      <c r="A121" s="1"/>
      <c r="B121" s="46"/>
    </row>
    <row r="122" spans="1:10">
      <c r="A122" s="1"/>
      <c r="B122" s="46"/>
    </row>
    <row r="123" spans="1:10">
      <c r="A123" s="1"/>
      <c r="B123" s="46"/>
    </row>
    <row r="124" spans="1:10">
      <c r="A124" s="1"/>
      <c r="B124" s="46"/>
    </row>
    <row r="125" spans="1:10">
      <c r="A125" s="1"/>
      <c r="B125" s="46"/>
    </row>
    <row r="126" spans="1:10">
      <c r="A126" s="1"/>
      <c r="B126" s="46"/>
    </row>
    <row r="127" spans="1:10">
      <c r="A127" s="1"/>
      <c r="B127" s="46"/>
    </row>
    <row r="128" spans="1:10">
      <c r="A128" s="1"/>
      <c r="B128" s="46"/>
    </row>
    <row r="129" spans="1:2">
      <c r="A129" s="1"/>
      <c r="B129" s="46"/>
    </row>
    <row r="130" spans="1:2">
      <c r="A130" s="1"/>
      <c r="B130" s="46"/>
    </row>
    <row r="131" spans="1:2">
      <c r="A131" s="1"/>
      <c r="B131" s="46"/>
    </row>
    <row r="132" spans="1:2">
      <c r="A132" s="1"/>
      <c r="B132" s="46"/>
    </row>
  </sheetData>
  <mergeCells count="13">
    <mergeCell ref="AK2:AN2"/>
    <mergeCell ref="O2:P2"/>
    <mergeCell ref="Q2:Y2"/>
    <mergeCell ref="AA2:AB2"/>
    <mergeCell ref="AC2:AF2"/>
    <mergeCell ref="AG2:AJ2"/>
    <mergeCell ref="BP2:BR2"/>
    <mergeCell ref="AP2:AQ2"/>
    <mergeCell ref="AR2:AV2"/>
    <mergeCell ref="AW2:BA2"/>
    <mergeCell ref="BB2:BE2"/>
    <mergeCell ref="BG2:BH2"/>
    <mergeCell ref="BI2:BO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A852AA-1C9D-48E2-95E4-C373D5024BB9}">
  <dimension ref="A1:BR132"/>
  <sheetViews>
    <sheetView topLeftCell="AZ1" workbookViewId="0">
      <selection activeCell="BG2" sqref="BG2:BR5"/>
    </sheetView>
  </sheetViews>
  <sheetFormatPr defaultRowHeight="15.75"/>
  <sheetData>
    <row r="1" spans="1:70" ht="36">
      <c r="A1" s="14" t="s">
        <v>9</v>
      </c>
      <c r="O1" s="12" t="s">
        <v>49</v>
      </c>
      <c r="AA1" s="12" t="s">
        <v>48</v>
      </c>
      <c r="AP1" s="13" t="s">
        <v>50</v>
      </c>
      <c r="BG1" s="11" t="s">
        <v>353</v>
      </c>
    </row>
    <row r="2" spans="1:70">
      <c r="A2" t="s">
        <v>1</v>
      </c>
      <c r="B2" s="46" t="s">
        <v>2</v>
      </c>
      <c r="C2" s="46" t="s">
        <v>3</v>
      </c>
      <c r="D2" s="46" t="s">
        <v>4</v>
      </c>
      <c r="E2" s="46" t="s">
        <v>5</v>
      </c>
      <c r="F2" s="46" t="s">
        <v>6</v>
      </c>
      <c r="G2" s="46" t="s">
        <v>7</v>
      </c>
      <c r="H2" s="46" t="s">
        <v>0</v>
      </c>
      <c r="I2" s="46" t="s">
        <v>8</v>
      </c>
      <c r="J2" s="46" t="s">
        <v>46</v>
      </c>
      <c r="K2" s="46" t="s">
        <v>35</v>
      </c>
      <c r="L2" s="46" t="s">
        <v>33</v>
      </c>
      <c r="M2" s="46" t="s">
        <v>34</v>
      </c>
      <c r="O2" s="76"/>
      <c r="P2" s="76"/>
      <c r="Q2" s="76" t="s">
        <v>9</v>
      </c>
      <c r="R2" s="76"/>
      <c r="S2" s="76"/>
      <c r="T2" s="76"/>
      <c r="U2" s="76"/>
      <c r="V2" s="76"/>
      <c r="W2" s="76"/>
      <c r="X2" s="76"/>
      <c r="Y2" s="76"/>
      <c r="AA2" s="73"/>
      <c r="AB2" s="73"/>
      <c r="AC2" s="73" t="s">
        <v>26</v>
      </c>
      <c r="AD2" s="73"/>
      <c r="AE2" s="73"/>
      <c r="AF2" s="73"/>
      <c r="AG2" s="73" t="s">
        <v>27</v>
      </c>
      <c r="AH2" s="73"/>
      <c r="AI2" s="73"/>
      <c r="AJ2" s="73"/>
      <c r="AK2" s="73" t="s">
        <v>378</v>
      </c>
      <c r="AL2" s="73"/>
      <c r="AM2" s="73"/>
      <c r="AN2" s="73"/>
      <c r="AP2" s="73"/>
      <c r="AQ2" s="73"/>
      <c r="AR2" s="73" t="s">
        <v>382</v>
      </c>
      <c r="AS2" s="73"/>
      <c r="AT2" s="73"/>
      <c r="AU2" s="73"/>
      <c r="AV2" s="73"/>
      <c r="AW2" s="73" t="s">
        <v>383</v>
      </c>
      <c r="AX2" s="73"/>
      <c r="AY2" s="73"/>
      <c r="AZ2" s="73"/>
      <c r="BA2" s="73"/>
      <c r="BB2" s="73" t="s">
        <v>384</v>
      </c>
      <c r="BC2" s="73"/>
      <c r="BD2" s="73"/>
      <c r="BE2" s="73"/>
      <c r="BG2" s="73"/>
      <c r="BH2" s="73"/>
      <c r="BI2" s="73" t="s">
        <v>40</v>
      </c>
      <c r="BJ2" s="73"/>
      <c r="BK2" s="73"/>
      <c r="BL2" s="73"/>
      <c r="BM2" s="73"/>
      <c r="BN2" s="73"/>
      <c r="BO2" s="73"/>
      <c r="BP2" s="73" t="s">
        <v>389</v>
      </c>
      <c r="BQ2" s="73"/>
      <c r="BR2" s="73"/>
    </row>
    <row r="3" spans="1:70">
      <c r="A3" s="1" t="s">
        <v>105</v>
      </c>
      <c r="B3" s="46" t="s">
        <v>279</v>
      </c>
      <c r="C3" s="1" t="e">
        <f>VLOOKUP(B3,$O$4:$Y$11,3,FALSE)</f>
        <v>#N/A</v>
      </c>
      <c r="D3" s="1" t="e">
        <f>VLOOKUP(B3,$O$4:$Y$11,4,FALSE)</f>
        <v>#N/A</v>
      </c>
      <c r="E3" s="1" t="e">
        <f>VLOOKUP(B3,$O$4:$Y$11,5,FALSE)</f>
        <v>#N/A</v>
      </c>
      <c r="F3" s="1" t="e">
        <f>VLOOKUP(B3,$O$4:$Y$11,6,FALSE)</f>
        <v>#N/A</v>
      </c>
      <c r="G3" s="1" t="e">
        <f>VLOOKUP(B3,$O$4:$Y$11,7,FALSE)</f>
        <v>#N/A</v>
      </c>
      <c r="H3" s="1" t="e">
        <f>VLOOKUP(B3,$O$4:$Y$11,9,FALSE)</f>
        <v>#N/A</v>
      </c>
      <c r="I3" s="1" t="e">
        <f>VLOOKUP(B3,$O$4:$Y$11,10,FALSE)</f>
        <v>#N/A</v>
      </c>
      <c r="J3" s="1" t="e">
        <f>VLOOKUP(B3,$O$4:$Y$11,11,FALSE)</f>
        <v>#N/A</v>
      </c>
      <c r="K3" s="1" t="e">
        <f>VLOOKUP(B3,$AA$4:$AN$56,3,FALSE)</f>
        <v>#N/A</v>
      </c>
      <c r="L3" s="1" t="e">
        <f>VLOOKUP(B3,$AA$4:$AN$56,4,FALSE)</f>
        <v>#N/A</v>
      </c>
      <c r="M3" s="1" t="e">
        <f>VLOOKUP(B3,$AA$4:$AN$56,6,FALSE)</f>
        <v>#N/A</v>
      </c>
      <c r="O3" s="77" t="s">
        <v>2</v>
      </c>
      <c r="P3" s="77" t="s">
        <v>374</v>
      </c>
      <c r="Q3" s="77" t="s">
        <v>3</v>
      </c>
      <c r="R3" s="77" t="s">
        <v>4</v>
      </c>
      <c r="S3" s="77" t="s">
        <v>5</v>
      </c>
      <c r="T3" s="77" t="s">
        <v>6</v>
      </c>
      <c r="U3" s="77" t="s">
        <v>7</v>
      </c>
      <c r="V3" s="77" t="s">
        <v>375</v>
      </c>
      <c r="W3" s="77" t="s">
        <v>0</v>
      </c>
      <c r="X3" s="77" t="s">
        <v>8</v>
      </c>
      <c r="Y3" s="77" t="s">
        <v>376</v>
      </c>
      <c r="AA3" s="56" t="s">
        <v>2</v>
      </c>
      <c r="AB3" s="56" t="s">
        <v>374</v>
      </c>
      <c r="AC3" s="56" t="s">
        <v>4</v>
      </c>
      <c r="AD3" s="56" t="s">
        <v>6</v>
      </c>
      <c r="AE3" s="56" t="s">
        <v>28</v>
      </c>
      <c r="AF3" s="56" t="s">
        <v>0</v>
      </c>
      <c r="AG3" s="56" t="s">
        <v>379</v>
      </c>
      <c r="AH3" s="56" t="s">
        <v>6</v>
      </c>
      <c r="AI3" s="56" t="s">
        <v>28</v>
      </c>
      <c r="AJ3" s="56" t="s">
        <v>0</v>
      </c>
      <c r="AK3" s="56" t="s">
        <v>380</v>
      </c>
      <c r="AL3" s="56" t="s">
        <v>6</v>
      </c>
      <c r="AM3" s="56" t="s">
        <v>28</v>
      </c>
      <c r="AN3" s="56" t="s">
        <v>0</v>
      </c>
      <c r="AP3" s="56" t="s">
        <v>2</v>
      </c>
      <c r="AQ3" s="56" t="s">
        <v>374</v>
      </c>
      <c r="AR3" s="56" t="s">
        <v>36</v>
      </c>
      <c r="AS3" s="56" t="s">
        <v>37</v>
      </c>
      <c r="AT3" s="56" t="s">
        <v>38</v>
      </c>
      <c r="AU3" s="56" t="s">
        <v>385</v>
      </c>
      <c r="AV3" s="56" t="s">
        <v>386</v>
      </c>
      <c r="AW3" s="56" t="s">
        <v>8</v>
      </c>
      <c r="AX3" s="56" t="s">
        <v>6</v>
      </c>
      <c r="AY3" s="56" t="s">
        <v>28</v>
      </c>
      <c r="AZ3" s="56" t="s">
        <v>0</v>
      </c>
      <c r="BA3" s="56" t="s">
        <v>387</v>
      </c>
      <c r="BB3" s="56" t="s">
        <v>15</v>
      </c>
      <c r="BC3" s="56" t="s">
        <v>6</v>
      </c>
      <c r="BD3" s="56" t="s">
        <v>0</v>
      </c>
      <c r="BE3" s="56" t="s">
        <v>39</v>
      </c>
      <c r="BG3" s="56" t="s">
        <v>2</v>
      </c>
      <c r="BH3" s="56" t="s">
        <v>374</v>
      </c>
      <c r="BI3" s="56" t="s">
        <v>41</v>
      </c>
      <c r="BJ3" s="56" t="s">
        <v>42</v>
      </c>
      <c r="BK3" s="56" t="s">
        <v>390</v>
      </c>
      <c r="BL3" s="56" t="s">
        <v>43</v>
      </c>
      <c r="BM3" s="56" t="s">
        <v>44</v>
      </c>
      <c r="BN3" s="56" t="s">
        <v>391</v>
      </c>
      <c r="BO3" s="56" t="s">
        <v>392</v>
      </c>
      <c r="BP3" s="56" t="s">
        <v>45</v>
      </c>
      <c r="BQ3" s="56" t="s">
        <v>6</v>
      </c>
      <c r="BR3" s="56" t="s">
        <v>28</v>
      </c>
    </row>
    <row r="4" spans="1:70" ht="30">
      <c r="A4" s="1" t="s">
        <v>105</v>
      </c>
      <c r="B4" s="46" t="s">
        <v>280</v>
      </c>
      <c r="C4" s="1" t="e">
        <f>VLOOKUP(B4,$O$4:$Y$11,3,FALSE)</f>
        <v>#N/A</v>
      </c>
      <c r="D4" s="1" t="e">
        <f>VLOOKUP(B4,$O$4:$Y$11,4,FALSE)</f>
        <v>#N/A</v>
      </c>
      <c r="E4" s="1" t="e">
        <f>VLOOKUP(B4,$O$4:$Y$11,5,FALSE)</f>
        <v>#N/A</v>
      </c>
      <c r="F4" s="1" t="e">
        <f>VLOOKUP(B4,$O$4:$Y$11,6,FALSE)</f>
        <v>#N/A</v>
      </c>
      <c r="G4" s="1" t="e">
        <f>VLOOKUP(B4,$O$4:$Y$11,7,FALSE)</f>
        <v>#N/A</v>
      </c>
      <c r="H4" s="1" t="e">
        <f>VLOOKUP(B4,$O$4:$Y$11,9,FALSE)</f>
        <v>#N/A</v>
      </c>
      <c r="I4" s="1" t="e">
        <f>VLOOKUP(B4,$O$4:$Y$11,10,FALSE)</f>
        <v>#N/A</v>
      </c>
      <c r="J4" s="1" t="e">
        <f>VLOOKUP(B4,$O$4:$Y$11,11,FALSE)</f>
        <v>#N/A</v>
      </c>
      <c r="K4" s="1" t="e">
        <f t="shared" ref="K4:K7" si="0">VLOOKUP(B4,$AA$4:$AN$56,3,FALSE)</f>
        <v>#N/A</v>
      </c>
      <c r="L4" s="1" t="e">
        <f t="shared" ref="L4:L7" si="1">VLOOKUP(B4,$AA$4:$AN$56,4,FALSE)</f>
        <v>#N/A</v>
      </c>
      <c r="M4" s="1" t="e">
        <f t="shared" ref="M4:M7" si="2">VLOOKUP(B4,$AA$4:$AN$56,6,FALSE)</f>
        <v>#N/A</v>
      </c>
      <c r="O4" s="77" t="s">
        <v>397</v>
      </c>
      <c r="P4" s="78" t="s">
        <v>398</v>
      </c>
      <c r="Q4" s="78">
        <v>6</v>
      </c>
      <c r="R4" s="78">
        <v>19</v>
      </c>
      <c r="S4" s="78">
        <v>31.6</v>
      </c>
      <c r="T4" s="78">
        <v>83</v>
      </c>
      <c r="U4" s="78">
        <v>4.4000000000000004</v>
      </c>
      <c r="V4" s="78">
        <v>3.1</v>
      </c>
      <c r="W4" s="78">
        <v>1</v>
      </c>
      <c r="X4" s="78">
        <v>1</v>
      </c>
      <c r="Y4" s="78">
        <v>75.099999999999994</v>
      </c>
      <c r="AA4" s="56" t="s">
        <v>286</v>
      </c>
      <c r="AB4" s="10" t="s">
        <v>377</v>
      </c>
      <c r="AC4" s="10">
        <v>20</v>
      </c>
      <c r="AD4" s="10">
        <v>166</v>
      </c>
      <c r="AE4" s="10">
        <v>8.3000000000000007</v>
      </c>
      <c r="AF4" s="10">
        <v>2</v>
      </c>
      <c r="AG4" s="10">
        <v>2</v>
      </c>
      <c r="AH4" s="10">
        <v>12</v>
      </c>
      <c r="AI4" s="10">
        <v>6</v>
      </c>
      <c r="AJ4" s="10">
        <v>1</v>
      </c>
      <c r="AK4" s="10">
        <v>22</v>
      </c>
      <c r="AL4" s="10">
        <v>178</v>
      </c>
      <c r="AM4" s="10">
        <v>8.1</v>
      </c>
      <c r="AN4" s="10">
        <v>3</v>
      </c>
      <c r="AP4" s="56" t="s">
        <v>319</v>
      </c>
      <c r="AQ4" s="10" t="s">
        <v>377</v>
      </c>
      <c r="AR4" s="10">
        <v>4</v>
      </c>
      <c r="AS4" s="10">
        <v>5</v>
      </c>
      <c r="AT4" s="10">
        <v>9</v>
      </c>
      <c r="AU4" s="10">
        <v>1</v>
      </c>
      <c r="AV4" s="10">
        <v>0</v>
      </c>
      <c r="AW4" s="10"/>
      <c r="AX4" s="10"/>
      <c r="AY4" s="10"/>
      <c r="AZ4" s="10"/>
      <c r="BA4" s="10">
        <v>1</v>
      </c>
      <c r="BB4" s="10"/>
      <c r="BC4" s="10"/>
      <c r="BD4" s="10"/>
      <c r="BE4" s="10"/>
      <c r="BG4" s="56" t="s">
        <v>350</v>
      </c>
      <c r="BH4" s="10" t="s">
        <v>377</v>
      </c>
      <c r="BI4" s="10">
        <v>3</v>
      </c>
      <c r="BJ4" s="10">
        <v>3</v>
      </c>
      <c r="BK4" s="10">
        <v>100</v>
      </c>
      <c r="BL4" s="10">
        <v>2</v>
      </c>
      <c r="BM4" s="10">
        <v>3</v>
      </c>
      <c r="BN4" s="10">
        <v>66.7</v>
      </c>
      <c r="BO4" s="10">
        <v>9</v>
      </c>
      <c r="BP4" s="10"/>
      <c r="BQ4" s="10"/>
      <c r="BR4" s="10"/>
    </row>
    <row r="5" spans="1:70" ht="45">
      <c r="A5" s="1" t="s">
        <v>105</v>
      </c>
      <c r="B5" s="46" t="s">
        <v>281</v>
      </c>
      <c r="C5" s="1" t="e">
        <f>VLOOKUP(B5,$O$4:$Y$11,3,FALSE)</f>
        <v>#N/A</v>
      </c>
      <c r="D5" s="1" t="e">
        <f>VLOOKUP(B5,$O$4:$Y$11,4,FALSE)</f>
        <v>#N/A</v>
      </c>
      <c r="E5" s="1" t="e">
        <f>VLOOKUP(B5,$O$4:$Y$11,5,FALSE)</f>
        <v>#N/A</v>
      </c>
      <c r="F5" s="1" t="e">
        <f>VLOOKUP(B5,$O$4:$Y$11,6,FALSE)</f>
        <v>#N/A</v>
      </c>
      <c r="G5" s="1" t="e">
        <f>VLOOKUP(B5,$O$4:$Y$11,7,FALSE)</f>
        <v>#N/A</v>
      </c>
      <c r="H5" s="1" t="e">
        <f>VLOOKUP(B5,$O$4:$Y$11,9,FALSE)</f>
        <v>#N/A</v>
      </c>
      <c r="I5" s="1" t="e">
        <f>VLOOKUP(B5,$O$4:$Y$11,10,FALSE)</f>
        <v>#N/A</v>
      </c>
      <c r="J5" s="1" t="e">
        <f>VLOOKUP(B5,$O$4:$Y$11,11,FALSE)</f>
        <v>#N/A</v>
      </c>
      <c r="K5" s="1" t="e">
        <f t="shared" si="0"/>
        <v>#N/A</v>
      </c>
      <c r="L5" s="1" t="e">
        <f t="shared" si="1"/>
        <v>#N/A</v>
      </c>
      <c r="M5" s="1" t="e">
        <f t="shared" si="2"/>
        <v>#N/A</v>
      </c>
      <c r="O5" s="77" t="s">
        <v>282</v>
      </c>
      <c r="P5" s="78" t="s">
        <v>377</v>
      </c>
      <c r="Q5" s="78">
        <v>17</v>
      </c>
      <c r="R5" s="78">
        <v>27</v>
      </c>
      <c r="S5" s="78">
        <v>63</v>
      </c>
      <c r="T5" s="78">
        <v>167</v>
      </c>
      <c r="U5" s="78">
        <v>6.2</v>
      </c>
      <c r="V5" s="78">
        <v>6.9</v>
      </c>
      <c r="W5" s="78">
        <v>1</v>
      </c>
      <c r="X5" s="78">
        <v>0</v>
      </c>
      <c r="Y5" s="78">
        <v>127.1</v>
      </c>
      <c r="AA5" s="56" t="s">
        <v>287</v>
      </c>
      <c r="AB5" s="10" t="s">
        <v>377</v>
      </c>
      <c r="AC5" s="10">
        <v>11</v>
      </c>
      <c r="AD5" s="10">
        <v>56</v>
      </c>
      <c r="AE5" s="10">
        <v>5.0999999999999996</v>
      </c>
      <c r="AF5" s="10">
        <v>0</v>
      </c>
      <c r="AG5" s="10">
        <v>2</v>
      </c>
      <c r="AH5" s="10">
        <v>38</v>
      </c>
      <c r="AI5" s="10">
        <v>19</v>
      </c>
      <c r="AJ5" s="10">
        <v>0</v>
      </c>
      <c r="AK5" s="10">
        <v>13</v>
      </c>
      <c r="AL5" s="10">
        <v>94</v>
      </c>
      <c r="AM5" s="10">
        <v>7.2</v>
      </c>
      <c r="AN5" s="10">
        <v>0</v>
      </c>
      <c r="AP5" s="56" t="s">
        <v>306</v>
      </c>
      <c r="AQ5" s="10" t="s">
        <v>377</v>
      </c>
      <c r="AR5" s="10">
        <v>5</v>
      </c>
      <c r="AS5" s="10">
        <v>2</v>
      </c>
      <c r="AT5" s="10">
        <v>7</v>
      </c>
      <c r="AU5" s="10">
        <v>2.5</v>
      </c>
      <c r="AV5" s="10">
        <v>1</v>
      </c>
      <c r="AW5" s="10"/>
      <c r="AX5" s="10"/>
      <c r="AY5" s="10"/>
      <c r="AZ5" s="10"/>
      <c r="BA5" s="10"/>
      <c r="BB5" s="10"/>
      <c r="BC5" s="10"/>
      <c r="BD5" s="10"/>
      <c r="BE5" s="10"/>
      <c r="BG5" s="56" t="s">
        <v>352</v>
      </c>
      <c r="BH5" s="10" t="s">
        <v>377</v>
      </c>
      <c r="BI5" s="10"/>
      <c r="BJ5" s="10"/>
      <c r="BK5" s="10"/>
      <c r="BL5" s="10"/>
      <c r="BM5" s="10"/>
      <c r="BN5" s="10"/>
      <c r="BO5" s="10"/>
      <c r="BP5" s="10">
        <v>2</v>
      </c>
      <c r="BQ5" s="10">
        <v>79</v>
      </c>
      <c r="BR5" s="10">
        <v>39.5</v>
      </c>
    </row>
    <row r="6" spans="1:70" ht="30">
      <c r="A6" s="1" t="s">
        <v>105</v>
      </c>
      <c r="B6" s="46" t="s">
        <v>282</v>
      </c>
      <c r="C6" s="1">
        <f>VLOOKUP(B6,$O$4:$Y$11,3,FALSE)</f>
        <v>17</v>
      </c>
      <c r="D6" s="1">
        <f>VLOOKUP(B6,$O$4:$Y$11,4,FALSE)</f>
        <v>27</v>
      </c>
      <c r="E6" s="1">
        <f>VLOOKUP(B6,$O$4:$Y$11,5,FALSE)</f>
        <v>63</v>
      </c>
      <c r="F6" s="1">
        <f>VLOOKUP(B6,$O$4:$Y$11,6,FALSE)</f>
        <v>167</v>
      </c>
      <c r="G6" s="1">
        <f>VLOOKUP(B6,$O$4:$Y$11,7,FALSE)</f>
        <v>6.2</v>
      </c>
      <c r="H6" s="1">
        <f>VLOOKUP(B6,$O$4:$Y$11,9,FALSE)</f>
        <v>1</v>
      </c>
      <c r="I6" s="1">
        <f>VLOOKUP(B6,$O$4:$Y$11,10,FALSE)</f>
        <v>0</v>
      </c>
      <c r="J6" s="1">
        <f>VLOOKUP(B6,$O$4:$Y$11,11,FALSE)</f>
        <v>127.1</v>
      </c>
      <c r="K6" s="1">
        <f t="shared" si="0"/>
        <v>2</v>
      </c>
      <c r="L6" s="1">
        <f t="shared" si="1"/>
        <v>6</v>
      </c>
      <c r="M6" s="1">
        <f t="shared" si="2"/>
        <v>0</v>
      </c>
      <c r="O6" s="46"/>
      <c r="P6" s="1"/>
      <c r="Q6" s="1"/>
      <c r="R6" s="1"/>
      <c r="S6" s="1"/>
      <c r="T6" s="1"/>
      <c r="U6" s="1"/>
      <c r="V6" s="1"/>
      <c r="W6" s="1"/>
      <c r="X6" s="1"/>
      <c r="Y6" s="1"/>
      <c r="AA6" s="56" t="s">
        <v>292</v>
      </c>
      <c r="AB6" s="10" t="s">
        <v>377</v>
      </c>
      <c r="AC6" s="10">
        <v>2</v>
      </c>
      <c r="AD6" s="10">
        <v>12</v>
      </c>
      <c r="AE6" s="10">
        <v>6</v>
      </c>
      <c r="AF6" s="10">
        <v>0</v>
      </c>
      <c r="AG6" s="10">
        <v>3</v>
      </c>
      <c r="AH6" s="10">
        <v>39</v>
      </c>
      <c r="AI6" s="10">
        <v>13</v>
      </c>
      <c r="AJ6" s="10">
        <v>0</v>
      </c>
      <c r="AK6" s="10">
        <v>5</v>
      </c>
      <c r="AL6" s="10">
        <v>51</v>
      </c>
      <c r="AM6" s="10">
        <v>10.199999999999999</v>
      </c>
      <c r="AN6" s="10">
        <v>0</v>
      </c>
      <c r="AP6" s="56" t="s">
        <v>324</v>
      </c>
      <c r="AQ6" s="10" t="s">
        <v>377</v>
      </c>
      <c r="AR6" s="10">
        <v>4</v>
      </c>
      <c r="AS6" s="10">
        <v>3</v>
      </c>
      <c r="AT6" s="10">
        <v>7</v>
      </c>
      <c r="AU6" s="10">
        <v>0.5</v>
      </c>
      <c r="AV6" s="10">
        <v>0</v>
      </c>
      <c r="AW6" s="10"/>
      <c r="AX6" s="10"/>
      <c r="AY6" s="10"/>
      <c r="AZ6" s="10"/>
      <c r="BA6" s="10"/>
      <c r="BB6" s="10"/>
      <c r="BC6" s="10"/>
      <c r="BD6" s="10"/>
      <c r="BE6" s="10"/>
      <c r="BG6" s="46"/>
      <c r="BH6" s="1"/>
      <c r="BI6" s="10"/>
      <c r="BJ6" s="10"/>
      <c r="BK6" s="10"/>
      <c r="BL6" s="10"/>
      <c r="BM6" s="10"/>
      <c r="BN6" s="10"/>
      <c r="BO6" s="10"/>
      <c r="BP6" s="1"/>
      <c r="BQ6" s="1"/>
      <c r="BR6" s="1"/>
    </row>
    <row r="7" spans="1:70" ht="30">
      <c r="A7" s="1" t="s">
        <v>105</v>
      </c>
      <c r="B7" s="46" t="s">
        <v>283</v>
      </c>
      <c r="C7" s="1" t="e">
        <f>VLOOKUP(B7,$O$4:$Y$11,3,FALSE)</f>
        <v>#N/A</v>
      </c>
      <c r="D7" s="1" t="e">
        <f>VLOOKUP(B7,$O$4:$Y$11,4,FALSE)</f>
        <v>#N/A</v>
      </c>
      <c r="E7" s="1" t="e">
        <f>VLOOKUP(B7,$O$4:$Y$11,5,FALSE)</f>
        <v>#N/A</v>
      </c>
      <c r="F7" s="1" t="e">
        <f>VLOOKUP(B7,$O$4:$Y$11,6,FALSE)</f>
        <v>#N/A</v>
      </c>
      <c r="G7" s="1" t="e">
        <f>VLOOKUP(B7,$O$4:$Y$11,7,FALSE)</f>
        <v>#N/A</v>
      </c>
      <c r="H7" s="1" t="e">
        <f>VLOOKUP(B7,$O$4:$Y$11,9,FALSE)</f>
        <v>#N/A</v>
      </c>
      <c r="I7" s="1" t="e">
        <f>VLOOKUP(B7,$O$4:$Y$11,10,FALSE)</f>
        <v>#N/A</v>
      </c>
      <c r="J7" s="1" t="e">
        <f>VLOOKUP(B7,$O$4:$Y$11,11,FALSE)</f>
        <v>#N/A</v>
      </c>
      <c r="K7" s="1" t="e">
        <f t="shared" si="0"/>
        <v>#N/A</v>
      </c>
      <c r="L7" s="1" t="e">
        <f t="shared" si="1"/>
        <v>#N/A</v>
      </c>
      <c r="M7" s="1" t="e">
        <f t="shared" si="2"/>
        <v>#N/A</v>
      </c>
      <c r="AA7" s="56" t="s">
        <v>282</v>
      </c>
      <c r="AB7" s="10" t="s">
        <v>377</v>
      </c>
      <c r="AC7" s="10">
        <v>2</v>
      </c>
      <c r="AD7" s="10">
        <v>6</v>
      </c>
      <c r="AE7" s="10">
        <v>3</v>
      </c>
      <c r="AF7" s="10">
        <v>0</v>
      </c>
      <c r="AG7" s="10"/>
      <c r="AH7" s="10"/>
      <c r="AI7" s="10"/>
      <c r="AJ7" s="10"/>
      <c r="AK7" s="10">
        <v>2</v>
      </c>
      <c r="AL7" s="10">
        <v>6</v>
      </c>
      <c r="AM7" s="10">
        <v>3</v>
      </c>
      <c r="AN7" s="10">
        <v>0</v>
      </c>
      <c r="AP7" s="56" t="s">
        <v>333</v>
      </c>
      <c r="AQ7" s="10" t="s">
        <v>377</v>
      </c>
      <c r="AR7" s="10">
        <v>6</v>
      </c>
      <c r="AS7" s="10">
        <v>1</v>
      </c>
      <c r="AT7" s="10">
        <v>7</v>
      </c>
      <c r="AU7" s="10">
        <v>0</v>
      </c>
      <c r="AV7" s="10">
        <v>0</v>
      </c>
      <c r="AW7" s="10"/>
      <c r="AX7" s="10"/>
      <c r="AY7" s="10"/>
      <c r="AZ7" s="10"/>
      <c r="BA7" s="10">
        <v>1</v>
      </c>
      <c r="BB7" s="10"/>
      <c r="BC7" s="10"/>
      <c r="BD7" s="10"/>
      <c r="BE7" s="10"/>
    </row>
    <row r="8" spans="1:70" ht="30">
      <c r="A8" s="1"/>
      <c r="B8" s="46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AA8" s="56" t="s">
        <v>381</v>
      </c>
      <c r="AB8" s="10" t="s">
        <v>377</v>
      </c>
      <c r="AC8" s="10"/>
      <c r="AD8" s="10"/>
      <c r="AE8" s="10"/>
      <c r="AF8" s="10"/>
      <c r="AG8" s="10">
        <v>4</v>
      </c>
      <c r="AH8" s="10">
        <v>50</v>
      </c>
      <c r="AI8" s="10">
        <v>12.5</v>
      </c>
      <c r="AJ8" s="10">
        <v>0</v>
      </c>
      <c r="AK8" s="10">
        <v>4</v>
      </c>
      <c r="AL8" s="10">
        <v>50</v>
      </c>
      <c r="AM8" s="10">
        <v>12.5</v>
      </c>
      <c r="AN8" s="10">
        <v>0</v>
      </c>
      <c r="AP8" s="56" t="s">
        <v>314</v>
      </c>
      <c r="AQ8" s="10" t="s">
        <v>377</v>
      </c>
      <c r="AR8" s="10">
        <v>4</v>
      </c>
      <c r="AS8" s="10">
        <v>1</v>
      </c>
      <c r="AT8" s="10">
        <v>5</v>
      </c>
      <c r="AU8" s="10">
        <v>0</v>
      </c>
      <c r="AV8" s="10">
        <v>0</v>
      </c>
      <c r="AW8" s="10"/>
      <c r="AX8" s="10"/>
      <c r="AY8" s="10"/>
      <c r="AZ8" s="10"/>
      <c r="BA8" s="10"/>
      <c r="BB8" s="10"/>
      <c r="BC8" s="10"/>
      <c r="BD8" s="10"/>
      <c r="BE8" s="10"/>
    </row>
    <row r="9" spans="1:70" ht="30">
      <c r="A9" s="1"/>
      <c r="B9" s="46"/>
      <c r="P9" s="46"/>
      <c r="Q9" s="1"/>
      <c r="R9" s="1"/>
      <c r="S9" s="1"/>
      <c r="T9" s="1"/>
      <c r="U9" s="1"/>
      <c r="V9" s="1"/>
      <c r="W9" s="1"/>
      <c r="X9" s="1"/>
      <c r="AA9" s="56" t="s">
        <v>393</v>
      </c>
      <c r="AB9" s="10" t="s">
        <v>377</v>
      </c>
      <c r="AC9" s="10"/>
      <c r="AD9" s="10"/>
      <c r="AE9" s="10"/>
      <c r="AF9" s="10"/>
      <c r="AG9" s="10">
        <v>2</v>
      </c>
      <c r="AH9" s="10">
        <v>8</v>
      </c>
      <c r="AI9" s="10">
        <v>4</v>
      </c>
      <c r="AJ9" s="10">
        <v>0</v>
      </c>
      <c r="AK9" s="10">
        <v>2</v>
      </c>
      <c r="AL9" s="10">
        <v>8</v>
      </c>
      <c r="AM9" s="10">
        <v>4</v>
      </c>
      <c r="AN9" s="10">
        <v>0</v>
      </c>
      <c r="AP9" s="56" t="s">
        <v>318</v>
      </c>
      <c r="AQ9" s="10" t="s">
        <v>377</v>
      </c>
      <c r="AR9" s="10">
        <v>5</v>
      </c>
      <c r="AS9" s="10">
        <v>0</v>
      </c>
      <c r="AT9" s="10">
        <v>5</v>
      </c>
      <c r="AU9" s="10">
        <v>0</v>
      </c>
      <c r="AV9" s="10">
        <v>0</v>
      </c>
      <c r="AW9" s="10"/>
      <c r="AX9" s="10"/>
      <c r="AY9" s="10"/>
      <c r="AZ9" s="10"/>
      <c r="BA9" s="10"/>
      <c r="BB9" s="10"/>
      <c r="BC9" s="10"/>
      <c r="BD9" s="10"/>
      <c r="BE9" s="10"/>
    </row>
    <row r="10" spans="1:70" ht="63">
      <c r="A10" s="17" t="s">
        <v>26</v>
      </c>
      <c r="B10" s="46"/>
      <c r="O10" s="12"/>
      <c r="P10" s="46"/>
      <c r="Q10" s="1"/>
      <c r="R10" s="1"/>
      <c r="S10" s="1"/>
      <c r="T10" s="1"/>
      <c r="U10" s="1"/>
      <c r="V10" s="1"/>
      <c r="W10" s="1"/>
      <c r="X10" s="1"/>
      <c r="AA10" s="56" t="s">
        <v>302</v>
      </c>
      <c r="AB10" s="10" t="s">
        <v>377</v>
      </c>
      <c r="AC10" s="10"/>
      <c r="AD10" s="10"/>
      <c r="AE10" s="10"/>
      <c r="AF10" s="10"/>
      <c r="AG10" s="10">
        <v>2</v>
      </c>
      <c r="AH10" s="10">
        <v>5</v>
      </c>
      <c r="AI10" s="10">
        <v>2.5</v>
      </c>
      <c r="AJ10" s="10">
        <v>0</v>
      </c>
      <c r="AK10" s="10">
        <v>2</v>
      </c>
      <c r="AL10" s="10">
        <v>5</v>
      </c>
      <c r="AM10" s="10">
        <v>2.5</v>
      </c>
      <c r="AN10" s="10">
        <v>0</v>
      </c>
      <c r="AP10" s="56" t="s">
        <v>322</v>
      </c>
      <c r="AQ10" s="10" t="s">
        <v>377</v>
      </c>
      <c r="AR10" s="10">
        <v>1</v>
      </c>
      <c r="AS10" s="10">
        <v>4</v>
      </c>
      <c r="AT10" s="10">
        <v>5</v>
      </c>
      <c r="AU10" s="10">
        <v>1</v>
      </c>
      <c r="AV10" s="10">
        <v>0</v>
      </c>
      <c r="AW10" s="10"/>
      <c r="AX10" s="10"/>
      <c r="AY10" s="10"/>
      <c r="AZ10" s="10"/>
      <c r="BA10" s="10"/>
      <c r="BB10" s="10"/>
      <c r="BC10" s="10"/>
      <c r="BD10" s="10"/>
      <c r="BE10" s="10"/>
    </row>
    <row r="11" spans="1:70" ht="30">
      <c r="A11" s="10" t="s">
        <v>1</v>
      </c>
      <c r="B11" s="46" t="s">
        <v>2</v>
      </c>
      <c r="C11" t="s">
        <v>29</v>
      </c>
      <c r="D11" t="s">
        <v>6</v>
      </c>
      <c r="E11" t="s">
        <v>28</v>
      </c>
      <c r="F11" t="s">
        <v>0</v>
      </c>
      <c r="G11" t="s">
        <v>30</v>
      </c>
      <c r="H11" t="s">
        <v>32</v>
      </c>
      <c r="I11" t="s">
        <v>31</v>
      </c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56" t="s">
        <v>354</v>
      </c>
      <c r="AB11" s="10" t="s">
        <v>377</v>
      </c>
      <c r="AC11" s="10"/>
      <c r="AD11" s="10"/>
      <c r="AE11" s="10"/>
      <c r="AF11" s="10"/>
      <c r="AG11" s="10">
        <v>1</v>
      </c>
      <c r="AH11" s="10">
        <v>10</v>
      </c>
      <c r="AI11" s="10">
        <v>10</v>
      </c>
      <c r="AJ11" s="10">
        <v>0</v>
      </c>
      <c r="AK11" s="10">
        <v>1</v>
      </c>
      <c r="AL11" s="10">
        <v>10</v>
      </c>
      <c r="AM11" s="10">
        <v>10</v>
      </c>
      <c r="AN11" s="10">
        <v>0</v>
      </c>
      <c r="AP11" s="56" t="s">
        <v>307</v>
      </c>
      <c r="AQ11" s="10" t="s">
        <v>377</v>
      </c>
      <c r="AR11" s="10">
        <v>2</v>
      </c>
      <c r="AS11" s="10">
        <v>2</v>
      </c>
      <c r="AT11" s="10">
        <v>4</v>
      </c>
      <c r="AU11" s="10">
        <v>0</v>
      </c>
      <c r="AV11" s="10">
        <v>0</v>
      </c>
      <c r="AW11" s="10"/>
      <c r="AX11" s="10"/>
      <c r="AY11" s="10"/>
      <c r="AZ11" s="10"/>
      <c r="BA11" s="10">
        <v>1</v>
      </c>
      <c r="BB11" s="10"/>
      <c r="BC11" s="10"/>
      <c r="BD11" s="10"/>
      <c r="BE11" s="10"/>
    </row>
    <row r="12" spans="1:70" ht="30">
      <c r="A12" s="1" t="s">
        <v>90</v>
      </c>
      <c r="B12" s="46" t="s">
        <v>284</v>
      </c>
      <c r="C12" t="e">
        <f t="shared" ref="C12:C17" si="3">VLOOKUP(B12,$AA$4:$AN$36,3,FALSE)</f>
        <v>#N/A</v>
      </c>
      <c r="D12" t="e">
        <f t="shared" ref="D12:D17" si="4">VLOOKUP(B12,$AA$4:$AN$36,4,FALSE)</f>
        <v>#N/A</v>
      </c>
      <c r="E12" t="e">
        <f t="shared" ref="E12:E17" si="5">VLOOKUP(B12,$AA$4:$AN$36,5,FALSE)</f>
        <v>#N/A</v>
      </c>
      <c r="F12" t="e">
        <f t="shared" ref="F12:F17" si="6">VLOOKUP(B12,$AA$4:$AN$36,6,FALSE)</f>
        <v>#N/A</v>
      </c>
      <c r="G12" t="e">
        <f t="shared" ref="G12:G17" si="7">VLOOKUP(B12,$AA$4:$AN$36,7,FALSE)</f>
        <v>#N/A</v>
      </c>
      <c r="H12" t="e">
        <f t="shared" ref="H12:H17" si="8">VLOOKUP(B12,$AA$4:$AN$36,8,FALSE)</f>
        <v>#N/A</v>
      </c>
      <c r="I12" t="e">
        <f t="shared" ref="I12:I17" si="9">VLOOKUP(B12,$AA$4:$AN$36,10,FALSE)</f>
        <v>#N/A</v>
      </c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56" t="s">
        <v>298</v>
      </c>
      <c r="AB12" s="10" t="s">
        <v>377</v>
      </c>
      <c r="AC12" s="10"/>
      <c r="AD12" s="10"/>
      <c r="AE12" s="10"/>
      <c r="AF12" s="10"/>
      <c r="AG12" s="10">
        <v>1</v>
      </c>
      <c r="AH12" s="10">
        <v>5</v>
      </c>
      <c r="AI12" s="10">
        <v>5</v>
      </c>
      <c r="AJ12" s="10">
        <v>0</v>
      </c>
      <c r="AK12" s="10">
        <v>1</v>
      </c>
      <c r="AL12" s="10">
        <v>5</v>
      </c>
      <c r="AM12" s="10">
        <v>5</v>
      </c>
      <c r="AN12" s="10">
        <v>0</v>
      </c>
      <c r="AP12" s="56" t="s">
        <v>345</v>
      </c>
      <c r="AQ12" s="10" t="s">
        <v>377</v>
      </c>
      <c r="AR12" s="10">
        <v>1</v>
      </c>
      <c r="AS12" s="10">
        <v>3</v>
      </c>
      <c r="AT12" s="10">
        <v>4</v>
      </c>
      <c r="AU12" s="10">
        <v>0</v>
      </c>
      <c r="AV12" s="10">
        <v>0</v>
      </c>
      <c r="AW12" s="10"/>
      <c r="AX12" s="10"/>
      <c r="AY12" s="10"/>
      <c r="AZ12" s="10"/>
      <c r="BA12" s="10"/>
      <c r="BB12" s="10"/>
      <c r="BC12" s="10"/>
      <c r="BD12" s="10"/>
      <c r="BE12" s="10"/>
    </row>
    <row r="13" spans="1:70" ht="30">
      <c r="A13" s="1" t="s">
        <v>90</v>
      </c>
      <c r="B13" s="46" t="s">
        <v>285</v>
      </c>
      <c r="C13" t="e">
        <f t="shared" si="3"/>
        <v>#N/A</v>
      </c>
      <c r="D13" t="e">
        <f t="shared" si="4"/>
        <v>#N/A</v>
      </c>
      <c r="E13" t="e">
        <f t="shared" si="5"/>
        <v>#N/A</v>
      </c>
      <c r="F13" t="e">
        <f t="shared" si="6"/>
        <v>#N/A</v>
      </c>
      <c r="G13" t="e">
        <f t="shared" si="7"/>
        <v>#N/A</v>
      </c>
      <c r="H13" t="e">
        <f t="shared" si="8"/>
        <v>#N/A</v>
      </c>
      <c r="I13" t="e">
        <f t="shared" si="9"/>
        <v>#N/A</v>
      </c>
      <c r="O13" s="46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P13" s="56" t="s">
        <v>347</v>
      </c>
      <c r="AQ13" s="10" t="s">
        <v>377</v>
      </c>
      <c r="AR13" s="10">
        <v>2</v>
      </c>
      <c r="AS13" s="10">
        <v>2</v>
      </c>
      <c r="AT13" s="10">
        <v>4</v>
      </c>
      <c r="AU13" s="10">
        <v>0</v>
      </c>
      <c r="AV13" s="10">
        <v>0</v>
      </c>
      <c r="AW13" s="10"/>
      <c r="AX13" s="10"/>
      <c r="AY13" s="10"/>
      <c r="AZ13" s="10"/>
      <c r="BA13" s="10"/>
      <c r="BB13" s="10"/>
      <c r="BC13" s="10"/>
      <c r="BD13" s="10"/>
      <c r="BE13" s="10"/>
    </row>
    <row r="14" spans="1:70" ht="30">
      <c r="A14" s="1" t="s">
        <v>90</v>
      </c>
      <c r="B14" s="46" t="s">
        <v>286</v>
      </c>
      <c r="C14">
        <f t="shared" si="3"/>
        <v>20</v>
      </c>
      <c r="D14">
        <f t="shared" si="4"/>
        <v>166</v>
      </c>
      <c r="E14">
        <f t="shared" si="5"/>
        <v>8.3000000000000007</v>
      </c>
      <c r="F14">
        <f t="shared" si="6"/>
        <v>2</v>
      </c>
      <c r="G14">
        <f t="shared" si="7"/>
        <v>2</v>
      </c>
      <c r="H14">
        <f t="shared" si="8"/>
        <v>12</v>
      </c>
      <c r="I14">
        <f t="shared" si="9"/>
        <v>1</v>
      </c>
      <c r="O14" s="46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P14" s="56" t="s">
        <v>309</v>
      </c>
      <c r="AQ14" s="10" t="s">
        <v>377</v>
      </c>
      <c r="AR14" s="10">
        <v>2</v>
      </c>
      <c r="AS14" s="10">
        <v>1</v>
      </c>
      <c r="AT14" s="10">
        <v>3</v>
      </c>
      <c r="AU14" s="10">
        <v>1</v>
      </c>
      <c r="AV14" s="10">
        <v>0</v>
      </c>
      <c r="AW14" s="10"/>
      <c r="AX14" s="10"/>
      <c r="AY14" s="10"/>
      <c r="AZ14" s="10"/>
      <c r="BA14" s="10"/>
      <c r="BB14" s="10"/>
      <c r="BC14" s="10"/>
      <c r="BD14" s="10"/>
      <c r="BE14" s="10"/>
    </row>
    <row r="15" spans="1:70" ht="30">
      <c r="A15" s="1" t="s">
        <v>90</v>
      </c>
      <c r="B15" s="46" t="s">
        <v>287</v>
      </c>
      <c r="C15">
        <f t="shared" si="3"/>
        <v>11</v>
      </c>
      <c r="D15">
        <f t="shared" si="4"/>
        <v>56</v>
      </c>
      <c r="E15">
        <f t="shared" si="5"/>
        <v>5.0999999999999996</v>
      </c>
      <c r="F15">
        <f t="shared" si="6"/>
        <v>0</v>
      </c>
      <c r="G15">
        <f t="shared" si="7"/>
        <v>2</v>
      </c>
      <c r="H15">
        <f t="shared" si="8"/>
        <v>38</v>
      </c>
      <c r="I15">
        <f t="shared" si="9"/>
        <v>0</v>
      </c>
      <c r="O15" s="46"/>
      <c r="P15" s="1"/>
      <c r="Q15" s="1"/>
      <c r="R15" s="1"/>
      <c r="S15" s="1"/>
      <c r="T15" s="1"/>
      <c r="U15" s="10"/>
      <c r="V15" s="10"/>
      <c r="W15" s="10"/>
      <c r="X15" s="10"/>
      <c r="Y15" s="1"/>
      <c r="Z15" s="1"/>
      <c r="AA15" s="1"/>
      <c r="AB15" s="1"/>
      <c r="AP15" s="56" t="s">
        <v>320</v>
      </c>
      <c r="AQ15" s="10" t="s">
        <v>377</v>
      </c>
      <c r="AR15" s="10">
        <v>3</v>
      </c>
      <c r="AS15" s="10">
        <v>0</v>
      </c>
      <c r="AT15" s="10">
        <v>3</v>
      </c>
      <c r="AU15" s="10">
        <v>0</v>
      </c>
      <c r="AV15" s="10">
        <v>0</v>
      </c>
      <c r="AW15" s="10"/>
      <c r="AX15" s="10"/>
      <c r="AY15" s="10"/>
      <c r="AZ15" s="10"/>
      <c r="BA15" s="10"/>
      <c r="BB15" s="10"/>
      <c r="BC15" s="10"/>
      <c r="BD15" s="10"/>
      <c r="BE15" s="10"/>
    </row>
    <row r="16" spans="1:70" ht="30">
      <c r="A16" s="1" t="s">
        <v>90</v>
      </c>
      <c r="B16" s="46" t="s">
        <v>288</v>
      </c>
      <c r="C16" t="e">
        <f t="shared" si="3"/>
        <v>#N/A</v>
      </c>
      <c r="D16" t="e">
        <f t="shared" si="4"/>
        <v>#N/A</v>
      </c>
      <c r="E16" t="e">
        <f t="shared" si="5"/>
        <v>#N/A</v>
      </c>
      <c r="F16" t="e">
        <f t="shared" si="6"/>
        <v>#N/A</v>
      </c>
      <c r="G16" t="e">
        <f t="shared" si="7"/>
        <v>#N/A</v>
      </c>
      <c r="H16" t="e">
        <f t="shared" si="8"/>
        <v>#N/A</v>
      </c>
      <c r="I16" t="e">
        <f t="shared" si="9"/>
        <v>#N/A</v>
      </c>
      <c r="O16" s="46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P16" s="56" t="s">
        <v>388</v>
      </c>
      <c r="AQ16" s="10" t="s">
        <v>377</v>
      </c>
      <c r="AR16" s="10">
        <v>1</v>
      </c>
      <c r="AS16" s="10">
        <v>1</v>
      </c>
      <c r="AT16" s="10">
        <v>2</v>
      </c>
      <c r="AU16" s="10">
        <v>0</v>
      </c>
      <c r="AV16" s="10">
        <v>0</v>
      </c>
      <c r="AW16" s="10">
        <v>1</v>
      </c>
      <c r="AX16" s="10">
        <v>0</v>
      </c>
      <c r="AY16" s="10">
        <v>0</v>
      </c>
      <c r="AZ16" s="10">
        <v>0</v>
      </c>
      <c r="BA16" s="10">
        <v>2</v>
      </c>
      <c r="BB16" s="10"/>
      <c r="BC16" s="10"/>
      <c r="BD16" s="10"/>
      <c r="BE16" s="10"/>
    </row>
    <row r="17" spans="1:57" ht="30">
      <c r="A17" s="1" t="s">
        <v>90</v>
      </c>
      <c r="B17" s="46" t="s">
        <v>289</v>
      </c>
      <c r="C17" t="e">
        <f t="shared" si="3"/>
        <v>#N/A</v>
      </c>
      <c r="D17" t="e">
        <f t="shared" si="4"/>
        <v>#N/A</v>
      </c>
      <c r="E17" t="e">
        <f t="shared" si="5"/>
        <v>#N/A</v>
      </c>
      <c r="F17" t="e">
        <f t="shared" si="6"/>
        <v>#N/A</v>
      </c>
      <c r="G17" t="e">
        <f t="shared" si="7"/>
        <v>#N/A</v>
      </c>
      <c r="H17" t="e">
        <f t="shared" si="8"/>
        <v>#N/A</v>
      </c>
      <c r="I17" t="e">
        <f t="shared" si="9"/>
        <v>#N/A</v>
      </c>
      <c r="O17" s="46"/>
      <c r="P17" s="1"/>
      <c r="Q17" s="1"/>
      <c r="R17" s="1"/>
      <c r="S17" s="1"/>
      <c r="T17" s="1"/>
      <c r="U17" s="10"/>
      <c r="V17" s="10"/>
      <c r="W17" s="10"/>
      <c r="X17" s="10"/>
      <c r="Y17" s="1"/>
      <c r="Z17" s="1"/>
      <c r="AA17" s="1"/>
      <c r="AB17" s="1"/>
      <c r="AP17" s="56" t="s">
        <v>312</v>
      </c>
      <c r="AQ17" s="10" t="s">
        <v>377</v>
      </c>
      <c r="AR17" s="10">
        <v>2</v>
      </c>
      <c r="AS17" s="10">
        <v>0</v>
      </c>
      <c r="AT17" s="10">
        <v>2</v>
      </c>
      <c r="AU17" s="10">
        <v>1</v>
      </c>
      <c r="AV17" s="10">
        <v>0</v>
      </c>
      <c r="AW17" s="10"/>
      <c r="AX17" s="10"/>
      <c r="AY17" s="10"/>
      <c r="AZ17" s="10"/>
      <c r="BA17" s="10"/>
      <c r="BB17" s="10"/>
      <c r="BC17" s="10"/>
      <c r="BD17" s="10"/>
      <c r="BE17" s="10"/>
    </row>
    <row r="18" spans="1:57" ht="30">
      <c r="A18" s="1"/>
      <c r="B18" s="46"/>
      <c r="O18" s="46"/>
      <c r="P18" s="1"/>
      <c r="Q18" s="10"/>
      <c r="R18" s="10"/>
      <c r="S18" s="10"/>
      <c r="T18" s="10"/>
      <c r="U18" s="1"/>
      <c r="V18" s="1"/>
      <c r="W18" s="1"/>
      <c r="X18" s="1"/>
      <c r="Y18" s="1"/>
      <c r="Z18" s="1"/>
      <c r="AA18" s="1"/>
      <c r="AB18" s="1"/>
      <c r="AP18" s="56" t="s">
        <v>334</v>
      </c>
      <c r="AQ18" s="10" t="s">
        <v>377</v>
      </c>
      <c r="AR18" s="10">
        <v>1</v>
      </c>
      <c r="AS18" s="10">
        <v>1</v>
      </c>
      <c r="AT18" s="10">
        <v>2</v>
      </c>
      <c r="AU18" s="10">
        <v>0</v>
      </c>
      <c r="AV18" s="10">
        <v>0</v>
      </c>
      <c r="AW18" s="10"/>
      <c r="AX18" s="10"/>
      <c r="AY18" s="10"/>
      <c r="AZ18" s="10"/>
      <c r="BA18" s="10"/>
      <c r="BB18" s="10"/>
      <c r="BC18" s="10"/>
      <c r="BD18" s="10"/>
      <c r="BE18" s="10"/>
    </row>
    <row r="19" spans="1:57" ht="30">
      <c r="A19" s="1"/>
      <c r="B19" s="46"/>
      <c r="O19" s="46"/>
      <c r="P19" s="1"/>
      <c r="Q19" s="10"/>
      <c r="R19" s="10"/>
      <c r="S19" s="10"/>
      <c r="T19" s="10"/>
      <c r="U19" s="1"/>
      <c r="V19" s="1"/>
      <c r="W19" s="1"/>
      <c r="X19" s="1"/>
      <c r="Y19" s="1"/>
      <c r="Z19" s="1"/>
      <c r="AA19" s="1"/>
      <c r="AB19" s="1"/>
      <c r="AP19" s="56" t="s">
        <v>292</v>
      </c>
      <c r="AQ19" s="10" t="s">
        <v>377</v>
      </c>
      <c r="AR19" s="10">
        <v>1</v>
      </c>
      <c r="AS19" s="10">
        <v>0</v>
      </c>
      <c r="AT19" s="10">
        <v>1</v>
      </c>
      <c r="AU19" s="10">
        <v>0</v>
      </c>
      <c r="AV19" s="10">
        <v>0</v>
      </c>
      <c r="AW19" s="10"/>
      <c r="AX19" s="10"/>
      <c r="AY19" s="10"/>
      <c r="AZ19" s="10"/>
      <c r="BA19" s="10"/>
      <c r="BB19" s="10"/>
      <c r="BC19" s="10"/>
      <c r="BD19" s="10"/>
      <c r="BE19" s="10"/>
    </row>
    <row r="20" spans="1:57" ht="30">
      <c r="A20" s="1"/>
      <c r="B20" s="46"/>
      <c r="O20" s="46"/>
      <c r="P20" s="1"/>
      <c r="Q20" s="10"/>
      <c r="R20" s="10"/>
      <c r="S20" s="10"/>
      <c r="T20" s="10"/>
      <c r="U20" s="1"/>
      <c r="V20" s="1"/>
      <c r="W20" s="1"/>
      <c r="X20" s="1"/>
      <c r="Y20" s="1"/>
      <c r="Z20" s="1"/>
      <c r="AA20" s="1"/>
      <c r="AB20" s="1"/>
      <c r="AP20" s="56" t="s">
        <v>325</v>
      </c>
      <c r="AQ20" s="10" t="s">
        <v>377</v>
      </c>
      <c r="AR20" s="10">
        <v>0</v>
      </c>
      <c r="AS20" s="10">
        <v>1</v>
      </c>
      <c r="AT20" s="10">
        <v>1</v>
      </c>
      <c r="AU20" s="10">
        <v>0</v>
      </c>
      <c r="AV20" s="10">
        <v>0</v>
      </c>
      <c r="AW20" s="10"/>
      <c r="AX20" s="10"/>
      <c r="AY20" s="10"/>
      <c r="AZ20" s="10"/>
      <c r="BA20" s="10"/>
      <c r="BB20" s="10"/>
      <c r="BC20" s="10"/>
      <c r="BD20" s="10"/>
      <c r="BE20" s="10"/>
    </row>
    <row r="21" spans="1:57" ht="30">
      <c r="A21" s="1"/>
      <c r="B21" s="46"/>
      <c r="O21" s="46"/>
      <c r="P21" s="1"/>
      <c r="Q21" s="10"/>
      <c r="R21" s="10"/>
      <c r="S21" s="10"/>
      <c r="T21" s="10"/>
      <c r="U21" s="1"/>
      <c r="V21" s="1"/>
      <c r="W21" s="1"/>
      <c r="X21" s="1"/>
      <c r="Y21" s="1"/>
      <c r="Z21" s="1"/>
      <c r="AA21" s="1"/>
      <c r="AB21" s="1"/>
      <c r="AP21" s="56" t="s">
        <v>329</v>
      </c>
      <c r="AQ21" s="10" t="s">
        <v>377</v>
      </c>
      <c r="AR21" s="10">
        <v>0</v>
      </c>
      <c r="AS21" s="10">
        <v>1</v>
      </c>
      <c r="AT21" s="10">
        <v>1</v>
      </c>
      <c r="AU21" s="10">
        <v>0</v>
      </c>
      <c r="AV21" s="10">
        <v>0</v>
      </c>
      <c r="AW21" s="10"/>
      <c r="AX21" s="10"/>
      <c r="AY21" s="10"/>
      <c r="AZ21" s="10"/>
      <c r="BA21" s="10"/>
      <c r="BB21" s="10"/>
      <c r="BC21" s="10"/>
      <c r="BD21" s="10"/>
      <c r="BE21" s="10"/>
    </row>
    <row r="22" spans="1:57" ht="52.5">
      <c r="A22" s="16" t="s">
        <v>27</v>
      </c>
      <c r="B22" s="46"/>
      <c r="AP22" s="56" t="s">
        <v>283</v>
      </c>
      <c r="AQ22" s="10" t="s">
        <v>377</v>
      </c>
      <c r="AR22" s="10">
        <v>1</v>
      </c>
      <c r="AS22" s="10">
        <v>0</v>
      </c>
      <c r="AT22" s="10">
        <v>1</v>
      </c>
      <c r="AU22" s="10">
        <v>0</v>
      </c>
      <c r="AV22" s="10">
        <v>0</v>
      </c>
      <c r="AW22" s="10"/>
      <c r="AX22" s="10"/>
      <c r="AY22" s="10"/>
      <c r="AZ22" s="10"/>
      <c r="BA22" s="10"/>
      <c r="BB22" s="10"/>
      <c r="BC22" s="10"/>
      <c r="BD22" s="10"/>
      <c r="BE22" s="10"/>
    </row>
    <row r="23" spans="1:57">
      <c r="A23" s="1" t="s">
        <v>1</v>
      </c>
      <c r="B23" s="46" t="s">
        <v>2</v>
      </c>
      <c r="C23" t="s">
        <v>30</v>
      </c>
      <c r="D23" t="s">
        <v>6</v>
      </c>
      <c r="E23" t="s">
        <v>28</v>
      </c>
      <c r="F23" t="s">
        <v>0</v>
      </c>
      <c r="AP23" s="46"/>
      <c r="AQ23" s="1"/>
      <c r="AR23" s="1"/>
      <c r="AS23" s="1"/>
      <c r="AT23" s="1"/>
      <c r="AU23" s="1"/>
      <c r="AV23" s="1"/>
      <c r="AW23" s="10"/>
      <c r="AX23" s="10"/>
      <c r="AY23" s="10"/>
      <c r="AZ23" s="10"/>
      <c r="BA23" s="10"/>
      <c r="BB23" s="10"/>
      <c r="BC23" s="10"/>
      <c r="BD23" s="10"/>
      <c r="BE23" s="10"/>
    </row>
    <row r="24" spans="1:57" ht="25.5">
      <c r="A24" s="1" t="s">
        <v>84</v>
      </c>
      <c r="B24" s="46" t="s">
        <v>290</v>
      </c>
      <c r="C24" t="e">
        <f t="shared" ref="C24:C40" si="10">VLOOKUP(B24,$AA$4:$AN$36,7,FALSE)</f>
        <v>#N/A</v>
      </c>
      <c r="D24" t="e">
        <f t="shared" ref="D24:D40" si="11">VLOOKUP(B24,$AA$4:$AN$36,8,FALSE)</f>
        <v>#N/A</v>
      </c>
      <c r="E24" t="e">
        <f t="shared" ref="E24:E40" si="12">VLOOKUP(B24,$AA$4:$AN$36,9,FALSE)</f>
        <v>#N/A</v>
      </c>
      <c r="F24" t="e">
        <f t="shared" ref="F24:F40" si="13">VLOOKUP(B24,$AA$4:$AN$36,10,FALSE)</f>
        <v>#N/A</v>
      </c>
      <c r="AP24" s="46"/>
      <c r="AQ24" s="1"/>
      <c r="AR24" s="1"/>
      <c r="AS24" s="1"/>
      <c r="AT24" s="1"/>
      <c r="AU24" s="1"/>
      <c r="AV24" s="1"/>
      <c r="AW24" s="10"/>
      <c r="AX24" s="10"/>
      <c r="AY24" s="10"/>
      <c r="AZ24" s="10"/>
      <c r="BA24" s="10"/>
      <c r="BB24" s="10"/>
      <c r="BC24" s="10"/>
      <c r="BD24" s="10"/>
      <c r="BE24" s="10"/>
    </row>
    <row r="25" spans="1:57" ht="25.5">
      <c r="A25" s="1" t="s">
        <v>84</v>
      </c>
      <c r="B25" s="46" t="s">
        <v>291</v>
      </c>
      <c r="C25" t="e">
        <f t="shared" si="10"/>
        <v>#N/A</v>
      </c>
      <c r="D25" t="e">
        <f t="shared" si="11"/>
        <v>#N/A</v>
      </c>
      <c r="E25" t="e">
        <f t="shared" si="12"/>
        <v>#N/A</v>
      </c>
      <c r="F25" t="e">
        <f t="shared" si="13"/>
        <v>#N/A</v>
      </c>
      <c r="AP25" s="46"/>
      <c r="AQ25" s="1"/>
      <c r="AR25" s="1"/>
      <c r="AS25" s="1"/>
      <c r="AT25" s="1"/>
      <c r="AU25" s="1"/>
      <c r="AV25" s="1"/>
      <c r="AW25" s="10"/>
      <c r="AX25" s="10"/>
      <c r="AY25" s="10"/>
      <c r="AZ25" s="10"/>
      <c r="BA25" s="10"/>
      <c r="BB25" s="10"/>
      <c r="BC25" s="10"/>
      <c r="BD25" s="10"/>
      <c r="BE25" s="10"/>
    </row>
    <row r="26" spans="1:57" ht="25.5">
      <c r="A26" s="1" t="s">
        <v>84</v>
      </c>
      <c r="B26" s="46" t="s">
        <v>292</v>
      </c>
      <c r="C26">
        <f t="shared" si="10"/>
        <v>3</v>
      </c>
      <c r="D26">
        <f t="shared" si="11"/>
        <v>39</v>
      </c>
      <c r="E26">
        <f t="shared" si="12"/>
        <v>13</v>
      </c>
      <c r="F26">
        <f t="shared" si="13"/>
        <v>0</v>
      </c>
      <c r="AP26" s="46"/>
      <c r="AQ26" s="1"/>
      <c r="AR26" s="1"/>
      <c r="AS26" s="1"/>
      <c r="AT26" s="1"/>
      <c r="AU26" s="1"/>
      <c r="AV26" s="1"/>
      <c r="AW26" s="10"/>
      <c r="AX26" s="10"/>
      <c r="AY26" s="10"/>
      <c r="AZ26" s="10"/>
      <c r="BA26" s="10"/>
      <c r="BB26" s="10"/>
      <c r="BC26" s="10"/>
      <c r="BD26" s="10"/>
      <c r="BE26" s="10"/>
    </row>
    <row r="27" spans="1:57" ht="25.5">
      <c r="A27" s="1" t="s">
        <v>84</v>
      </c>
      <c r="B27" s="46" t="s">
        <v>293</v>
      </c>
      <c r="C27" t="e">
        <f t="shared" si="10"/>
        <v>#N/A</v>
      </c>
      <c r="D27" t="e">
        <f t="shared" si="11"/>
        <v>#N/A</v>
      </c>
      <c r="E27" t="e">
        <f t="shared" si="12"/>
        <v>#N/A</v>
      </c>
      <c r="F27" t="e">
        <f t="shared" si="13"/>
        <v>#N/A</v>
      </c>
    </row>
    <row r="28" spans="1:57">
      <c r="A28" s="1" t="s">
        <v>84</v>
      </c>
      <c r="B28" s="46" t="s">
        <v>294</v>
      </c>
      <c r="C28" t="e">
        <f t="shared" si="10"/>
        <v>#N/A</v>
      </c>
      <c r="D28" t="e">
        <f t="shared" si="11"/>
        <v>#N/A</v>
      </c>
      <c r="E28" t="e">
        <f t="shared" si="12"/>
        <v>#N/A</v>
      </c>
      <c r="F28" t="e">
        <f t="shared" si="13"/>
        <v>#N/A</v>
      </c>
    </row>
    <row r="29" spans="1:57" ht="25.5">
      <c r="A29" s="1" t="s">
        <v>84</v>
      </c>
      <c r="B29" s="46" t="s">
        <v>295</v>
      </c>
      <c r="C29" t="e">
        <f t="shared" si="10"/>
        <v>#N/A</v>
      </c>
      <c r="D29" t="e">
        <f t="shared" si="11"/>
        <v>#N/A</v>
      </c>
      <c r="E29" t="e">
        <f t="shared" si="12"/>
        <v>#N/A</v>
      </c>
      <c r="F29" t="e">
        <f t="shared" si="13"/>
        <v>#N/A</v>
      </c>
    </row>
    <row r="30" spans="1:57">
      <c r="A30" s="1" t="s">
        <v>84</v>
      </c>
      <c r="B30" s="46" t="s">
        <v>296</v>
      </c>
      <c r="C30" t="e">
        <f t="shared" si="10"/>
        <v>#N/A</v>
      </c>
      <c r="D30" t="e">
        <f t="shared" si="11"/>
        <v>#N/A</v>
      </c>
      <c r="E30" t="e">
        <f t="shared" si="12"/>
        <v>#N/A</v>
      </c>
      <c r="F30" t="e">
        <f t="shared" si="13"/>
        <v>#N/A</v>
      </c>
    </row>
    <row r="31" spans="1:57" ht="25.5">
      <c r="A31" s="1" t="s">
        <v>84</v>
      </c>
      <c r="B31" s="46" t="s">
        <v>297</v>
      </c>
      <c r="C31" t="e">
        <f t="shared" si="10"/>
        <v>#N/A</v>
      </c>
      <c r="D31" t="e">
        <f t="shared" si="11"/>
        <v>#N/A</v>
      </c>
      <c r="E31" t="e">
        <f t="shared" si="12"/>
        <v>#N/A</v>
      </c>
      <c r="F31" t="e">
        <f t="shared" si="13"/>
        <v>#N/A</v>
      </c>
    </row>
    <row r="32" spans="1:57" ht="25.5">
      <c r="A32" s="1" t="s">
        <v>84</v>
      </c>
      <c r="B32" s="46" t="s">
        <v>298</v>
      </c>
      <c r="C32">
        <f t="shared" si="10"/>
        <v>1</v>
      </c>
      <c r="D32">
        <f t="shared" si="11"/>
        <v>5</v>
      </c>
      <c r="E32">
        <f t="shared" si="12"/>
        <v>5</v>
      </c>
      <c r="F32">
        <f t="shared" si="13"/>
        <v>0</v>
      </c>
    </row>
    <row r="33" spans="1:6" ht="25.5">
      <c r="A33" s="1" t="s">
        <v>84</v>
      </c>
      <c r="B33" s="46" t="s">
        <v>299</v>
      </c>
      <c r="C33" t="e">
        <f t="shared" si="10"/>
        <v>#N/A</v>
      </c>
      <c r="D33" t="e">
        <f t="shared" si="11"/>
        <v>#N/A</v>
      </c>
      <c r="E33" t="e">
        <f t="shared" si="12"/>
        <v>#N/A</v>
      </c>
      <c r="F33" t="e">
        <f t="shared" si="13"/>
        <v>#N/A</v>
      </c>
    </row>
    <row r="34" spans="1:6" ht="25.5">
      <c r="A34" s="1" t="s">
        <v>84</v>
      </c>
      <c r="B34" s="46" t="s">
        <v>300</v>
      </c>
      <c r="C34">
        <f t="shared" si="10"/>
        <v>4</v>
      </c>
      <c r="D34">
        <f t="shared" si="11"/>
        <v>50</v>
      </c>
      <c r="E34">
        <f t="shared" si="12"/>
        <v>12.5</v>
      </c>
      <c r="F34">
        <f t="shared" si="13"/>
        <v>0</v>
      </c>
    </row>
    <row r="35" spans="1:6" ht="25.5">
      <c r="A35" s="1" t="s">
        <v>84</v>
      </c>
      <c r="B35" s="46" t="s">
        <v>301</v>
      </c>
      <c r="C35" t="e">
        <f t="shared" si="10"/>
        <v>#N/A</v>
      </c>
      <c r="D35" t="e">
        <f t="shared" si="11"/>
        <v>#N/A</v>
      </c>
      <c r="E35" t="e">
        <f t="shared" si="12"/>
        <v>#N/A</v>
      </c>
      <c r="F35" t="e">
        <f t="shared" si="13"/>
        <v>#N/A</v>
      </c>
    </row>
    <row r="36" spans="1:6" ht="25.5">
      <c r="A36" s="1" t="s">
        <v>84</v>
      </c>
      <c r="B36" s="46" t="s">
        <v>302</v>
      </c>
      <c r="C36">
        <f t="shared" si="10"/>
        <v>2</v>
      </c>
      <c r="D36">
        <f t="shared" si="11"/>
        <v>5</v>
      </c>
      <c r="E36">
        <f t="shared" si="12"/>
        <v>2.5</v>
      </c>
      <c r="F36">
        <f t="shared" si="13"/>
        <v>0</v>
      </c>
    </row>
    <row r="37" spans="1:6" ht="25.5">
      <c r="A37" s="1" t="s">
        <v>77</v>
      </c>
      <c r="B37" s="46" t="s">
        <v>354</v>
      </c>
      <c r="C37">
        <f t="shared" si="10"/>
        <v>1</v>
      </c>
      <c r="D37">
        <f t="shared" si="11"/>
        <v>10</v>
      </c>
      <c r="E37">
        <f t="shared" si="12"/>
        <v>10</v>
      </c>
      <c r="F37">
        <f t="shared" si="13"/>
        <v>0</v>
      </c>
    </row>
    <row r="38" spans="1:6" ht="25.5">
      <c r="A38" s="1" t="s">
        <v>77</v>
      </c>
      <c r="B38" s="46" t="s">
        <v>356</v>
      </c>
      <c r="C38" t="e">
        <f t="shared" si="10"/>
        <v>#N/A</v>
      </c>
      <c r="D38" t="e">
        <f t="shared" si="11"/>
        <v>#N/A</v>
      </c>
      <c r="E38" t="e">
        <f t="shared" si="12"/>
        <v>#N/A</v>
      </c>
      <c r="F38" t="e">
        <f t="shared" si="13"/>
        <v>#N/A</v>
      </c>
    </row>
    <row r="39" spans="1:6" ht="25.5">
      <c r="A39" s="1" t="s">
        <v>77</v>
      </c>
      <c r="B39" s="46" t="s">
        <v>357</v>
      </c>
      <c r="C39" t="e">
        <f t="shared" si="10"/>
        <v>#N/A</v>
      </c>
      <c r="D39" t="e">
        <f t="shared" si="11"/>
        <v>#N/A</v>
      </c>
      <c r="E39" t="e">
        <f t="shared" si="12"/>
        <v>#N/A</v>
      </c>
      <c r="F39" t="e">
        <f t="shared" si="13"/>
        <v>#N/A</v>
      </c>
    </row>
    <row r="40" spans="1:6" ht="25.5">
      <c r="A40" s="1" t="s">
        <v>77</v>
      </c>
      <c r="B40" s="46" t="s">
        <v>358</v>
      </c>
      <c r="C40" t="e">
        <f t="shared" si="10"/>
        <v>#N/A</v>
      </c>
      <c r="D40" t="e">
        <f t="shared" si="11"/>
        <v>#N/A</v>
      </c>
      <c r="E40" t="e">
        <f t="shared" si="12"/>
        <v>#N/A</v>
      </c>
      <c r="F40" t="e">
        <f t="shared" si="13"/>
        <v>#N/A</v>
      </c>
    </row>
    <row r="41" spans="1:6">
      <c r="A41" s="1"/>
      <c r="B41" s="46"/>
    </row>
    <row r="42" spans="1:6">
      <c r="A42" s="1"/>
      <c r="B42" s="46"/>
    </row>
    <row r="43" spans="1:6">
      <c r="A43" s="1"/>
      <c r="B43" s="46"/>
    </row>
    <row r="44" spans="1:6">
      <c r="A44" s="1"/>
      <c r="B44" s="46"/>
    </row>
    <row r="45" spans="1:6">
      <c r="A45" s="1"/>
      <c r="B45" s="46"/>
    </row>
    <row r="46" spans="1:6">
      <c r="A46" s="1"/>
      <c r="B46" s="46"/>
    </row>
    <row r="47" spans="1:6">
      <c r="A47" s="1"/>
      <c r="B47" s="46"/>
    </row>
    <row r="48" spans="1:6">
      <c r="A48" s="1"/>
      <c r="B48" s="46"/>
    </row>
    <row r="49" spans="1:13">
      <c r="A49" s="1"/>
      <c r="B49" s="46"/>
    </row>
    <row r="50" spans="1:13">
      <c r="A50" s="1"/>
      <c r="B50" s="46"/>
    </row>
    <row r="51" spans="1:13" ht="46.5">
      <c r="A51" s="15" t="s">
        <v>47</v>
      </c>
      <c r="B51" s="46"/>
    </row>
    <row r="52" spans="1:13">
      <c r="A52" s="1" t="s">
        <v>1</v>
      </c>
      <c r="B52" s="46" t="s">
        <v>2</v>
      </c>
      <c r="C52" t="s">
        <v>36</v>
      </c>
      <c r="D52" t="s">
        <v>37</v>
      </c>
      <c r="E52" t="s">
        <v>38</v>
      </c>
      <c r="F52" t="s">
        <v>51</v>
      </c>
      <c r="G52" t="s">
        <v>52</v>
      </c>
      <c r="H52" t="s">
        <v>8</v>
      </c>
      <c r="I52" t="s">
        <v>54</v>
      </c>
      <c r="J52" t="s">
        <v>55</v>
      </c>
      <c r="K52" t="s">
        <v>15</v>
      </c>
      <c r="L52" t="s">
        <v>39</v>
      </c>
      <c r="M52" t="s">
        <v>53</v>
      </c>
    </row>
    <row r="53" spans="1:13" ht="25.5">
      <c r="A53" s="1" t="s">
        <v>72</v>
      </c>
      <c r="B53" s="46" t="s">
        <v>303</v>
      </c>
      <c r="C53" t="e">
        <f>VLOOKUP(B53,$AP$4:$BE$256,3,FALSE)</f>
        <v>#N/A</v>
      </c>
      <c r="D53" t="e">
        <f>VLOOKUP(B53,$AP$4:$BE$256,4,FALSE)</f>
        <v>#N/A</v>
      </c>
      <c r="E53" t="e">
        <f>VLOOKUP(B53,$AP$4:$BE$256,5,FALSE)</f>
        <v>#N/A</v>
      </c>
      <c r="F53" t="e">
        <f>VLOOKUP(B53,$AP$4:$BE$256,6,FALSE)</f>
        <v>#N/A</v>
      </c>
      <c r="G53" t="e">
        <f>VLOOKUP(B53,$AP$4:$BE$256,7,FALSE)</f>
        <v>#N/A</v>
      </c>
      <c r="H53" t="e">
        <f>VLOOKUP(B53,$AP$4:$BE$256,8,FALSE)</f>
        <v>#N/A</v>
      </c>
      <c r="I53" t="e">
        <f>VLOOKUP(B53,$AP$4:$BE$256,12,FALSE)</f>
        <v>#N/A</v>
      </c>
      <c r="J53" t="e">
        <f>VLOOKUP(B53,$AP$4:$BE$256,11,FALSE)</f>
        <v>#N/A</v>
      </c>
      <c r="K53" t="e">
        <f>VLOOKUP(B53,$AP$4:$BE$526,13,FALSE)</f>
        <v>#N/A</v>
      </c>
      <c r="L53" t="e">
        <f>VLOOKUP(B53,$AP$4:$BE$256,16,FALSE)</f>
        <v>#N/A</v>
      </c>
      <c r="M53" t="e">
        <f>VLOOKUP(B53,$AP$4:$BE$256,15,FALSE)</f>
        <v>#N/A</v>
      </c>
    </row>
    <row r="54" spans="1:13" ht="25.5">
      <c r="A54" s="1" t="s">
        <v>80</v>
      </c>
      <c r="B54" s="46" t="s">
        <v>304</v>
      </c>
      <c r="C54" t="e">
        <f t="shared" ref="C54:C99" si="14">VLOOKUP(B54,$AP$4:$BE$256,3,FALSE)</f>
        <v>#N/A</v>
      </c>
      <c r="D54" t="e">
        <f t="shared" ref="D54:D99" si="15">VLOOKUP(B54,$AP$4:$BE$256,4,FALSE)</f>
        <v>#N/A</v>
      </c>
      <c r="E54" t="e">
        <f t="shared" ref="E54:E99" si="16">VLOOKUP(B54,$AP$4:$BE$256,5,FALSE)</f>
        <v>#N/A</v>
      </c>
      <c r="F54" t="e">
        <f t="shared" ref="F54:F99" si="17">VLOOKUP(B54,$AP$4:$BE$256,6,FALSE)</f>
        <v>#N/A</v>
      </c>
      <c r="G54" t="e">
        <f t="shared" ref="G54:G99" si="18">VLOOKUP(B54,$AP$4:$BE$256,7,FALSE)</f>
        <v>#N/A</v>
      </c>
      <c r="H54" t="e">
        <f t="shared" ref="H54:H99" si="19">VLOOKUP(B54,$AP$4:$BE$256,8,FALSE)</f>
        <v>#N/A</v>
      </c>
      <c r="I54" t="e">
        <f t="shared" ref="I54:I99" si="20">VLOOKUP(B54,$AP$4:$BE$256,12,FALSE)</f>
        <v>#N/A</v>
      </c>
      <c r="J54" t="e">
        <f t="shared" ref="J54:J99" si="21">VLOOKUP(B54,$AP$4:$BE$256,11,FALSE)</f>
        <v>#N/A</v>
      </c>
      <c r="K54" t="e">
        <f t="shared" ref="K54:K99" si="22">VLOOKUP(B54,$AP$4:$BE$526,13,FALSE)</f>
        <v>#N/A</v>
      </c>
      <c r="L54" t="e">
        <f t="shared" ref="L54:L99" si="23">VLOOKUP(B54,$AP$4:$BE$256,16,FALSE)</f>
        <v>#N/A</v>
      </c>
      <c r="M54" t="e">
        <f t="shared" ref="M54:M99" si="24">VLOOKUP(B54,$AP$4:$BE$256,15,FALSE)</f>
        <v>#N/A</v>
      </c>
    </row>
    <row r="55" spans="1:13" ht="25.5">
      <c r="A55" s="1" t="s">
        <v>93</v>
      </c>
      <c r="B55" s="46" t="s">
        <v>305</v>
      </c>
      <c r="C55" t="e">
        <f t="shared" si="14"/>
        <v>#N/A</v>
      </c>
      <c r="D55" t="e">
        <f t="shared" si="15"/>
        <v>#N/A</v>
      </c>
      <c r="E55" t="e">
        <f t="shared" si="16"/>
        <v>#N/A</v>
      </c>
      <c r="F55" t="e">
        <f t="shared" si="17"/>
        <v>#N/A</v>
      </c>
      <c r="G55" t="e">
        <f t="shared" si="18"/>
        <v>#N/A</v>
      </c>
      <c r="H55" t="e">
        <f t="shared" si="19"/>
        <v>#N/A</v>
      </c>
      <c r="I55" t="e">
        <f t="shared" si="20"/>
        <v>#N/A</v>
      </c>
      <c r="J55" t="e">
        <f t="shared" si="21"/>
        <v>#N/A</v>
      </c>
      <c r="K55" t="e">
        <f t="shared" si="22"/>
        <v>#N/A</v>
      </c>
      <c r="L55" t="e">
        <f t="shared" si="23"/>
        <v>#N/A</v>
      </c>
      <c r="M55" t="e">
        <f t="shared" si="24"/>
        <v>#N/A</v>
      </c>
    </row>
    <row r="56" spans="1:13">
      <c r="A56" s="1" t="s">
        <v>93</v>
      </c>
      <c r="B56" s="46" t="s">
        <v>355</v>
      </c>
      <c r="C56" t="e">
        <f t="shared" si="14"/>
        <v>#N/A</v>
      </c>
      <c r="D56" t="e">
        <f t="shared" si="15"/>
        <v>#N/A</v>
      </c>
      <c r="E56" t="e">
        <f t="shared" si="16"/>
        <v>#N/A</v>
      </c>
      <c r="F56" t="e">
        <f t="shared" si="17"/>
        <v>#N/A</v>
      </c>
      <c r="G56" t="e">
        <f t="shared" si="18"/>
        <v>#N/A</v>
      </c>
      <c r="H56" t="e">
        <f t="shared" si="19"/>
        <v>#N/A</v>
      </c>
      <c r="I56" t="e">
        <f t="shared" si="20"/>
        <v>#N/A</v>
      </c>
      <c r="J56" t="e">
        <f t="shared" si="21"/>
        <v>#N/A</v>
      </c>
      <c r="K56" t="e">
        <f t="shared" si="22"/>
        <v>#N/A</v>
      </c>
      <c r="L56" t="e">
        <f t="shared" si="23"/>
        <v>#N/A</v>
      </c>
      <c r="M56" t="e">
        <f t="shared" si="24"/>
        <v>#N/A</v>
      </c>
    </row>
    <row r="57" spans="1:13" ht="25.5">
      <c r="A57" s="1" t="s">
        <v>93</v>
      </c>
      <c r="B57" s="46" t="s">
        <v>306</v>
      </c>
      <c r="C57">
        <f t="shared" si="14"/>
        <v>5</v>
      </c>
      <c r="D57">
        <f t="shared" si="15"/>
        <v>2</v>
      </c>
      <c r="E57">
        <f t="shared" si="16"/>
        <v>7</v>
      </c>
      <c r="F57">
        <f t="shared" si="17"/>
        <v>2.5</v>
      </c>
      <c r="G57">
        <f t="shared" si="18"/>
        <v>1</v>
      </c>
      <c r="H57">
        <f t="shared" si="19"/>
        <v>0</v>
      </c>
      <c r="I57">
        <f t="shared" si="20"/>
        <v>0</v>
      </c>
      <c r="J57">
        <f t="shared" si="21"/>
        <v>0</v>
      </c>
      <c r="K57">
        <f t="shared" si="22"/>
        <v>0</v>
      </c>
      <c r="L57">
        <f t="shared" si="23"/>
        <v>0</v>
      </c>
      <c r="M57">
        <f t="shared" si="24"/>
        <v>0</v>
      </c>
    </row>
    <row r="58" spans="1:13" ht="25.5">
      <c r="A58" s="1" t="s">
        <v>93</v>
      </c>
      <c r="B58" s="46" t="s">
        <v>307</v>
      </c>
      <c r="C58">
        <f t="shared" si="14"/>
        <v>2</v>
      </c>
      <c r="D58">
        <f t="shared" si="15"/>
        <v>2</v>
      </c>
      <c r="E58">
        <f t="shared" si="16"/>
        <v>4</v>
      </c>
      <c r="F58">
        <f t="shared" si="17"/>
        <v>0</v>
      </c>
      <c r="G58">
        <f t="shared" si="18"/>
        <v>0</v>
      </c>
      <c r="H58">
        <f t="shared" si="19"/>
        <v>0</v>
      </c>
      <c r="I58">
        <f t="shared" si="20"/>
        <v>1</v>
      </c>
      <c r="J58">
        <f t="shared" si="21"/>
        <v>0</v>
      </c>
      <c r="K58">
        <f t="shared" si="22"/>
        <v>0</v>
      </c>
      <c r="L58">
        <f t="shared" si="23"/>
        <v>0</v>
      </c>
      <c r="M58">
        <f t="shared" si="24"/>
        <v>0</v>
      </c>
    </row>
    <row r="59" spans="1:13" ht="25.5">
      <c r="A59" s="1" t="s">
        <v>110</v>
      </c>
      <c r="B59" s="46" t="s">
        <v>308</v>
      </c>
      <c r="C59" t="e">
        <f t="shared" si="14"/>
        <v>#N/A</v>
      </c>
      <c r="D59" t="e">
        <f t="shared" si="15"/>
        <v>#N/A</v>
      </c>
      <c r="E59" t="e">
        <f t="shared" si="16"/>
        <v>#N/A</v>
      </c>
      <c r="F59" t="e">
        <f t="shared" si="17"/>
        <v>#N/A</v>
      </c>
      <c r="G59" t="e">
        <f t="shared" si="18"/>
        <v>#N/A</v>
      </c>
      <c r="H59" t="e">
        <f t="shared" si="19"/>
        <v>#N/A</v>
      </c>
      <c r="I59" t="e">
        <f t="shared" si="20"/>
        <v>#N/A</v>
      </c>
      <c r="J59" t="e">
        <f t="shared" si="21"/>
        <v>#N/A</v>
      </c>
      <c r="K59" t="e">
        <f t="shared" si="22"/>
        <v>#N/A</v>
      </c>
      <c r="L59" t="e">
        <f t="shared" si="23"/>
        <v>#N/A</v>
      </c>
      <c r="M59" t="e">
        <f t="shared" si="24"/>
        <v>#N/A</v>
      </c>
    </row>
    <row r="60" spans="1:13" ht="25.5">
      <c r="A60" s="1" t="s">
        <v>72</v>
      </c>
      <c r="B60" s="46" t="s">
        <v>309</v>
      </c>
      <c r="C60">
        <f t="shared" si="14"/>
        <v>2</v>
      </c>
      <c r="D60">
        <f t="shared" si="15"/>
        <v>1</v>
      </c>
      <c r="E60">
        <f t="shared" si="16"/>
        <v>3</v>
      </c>
      <c r="F60">
        <f t="shared" si="17"/>
        <v>1</v>
      </c>
      <c r="G60">
        <f t="shared" si="18"/>
        <v>0</v>
      </c>
      <c r="H60">
        <f t="shared" si="19"/>
        <v>0</v>
      </c>
      <c r="I60">
        <f t="shared" si="20"/>
        <v>0</v>
      </c>
      <c r="J60">
        <f t="shared" si="21"/>
        <v>0</v>
      </c>
      <c r="K60">
        <f t="shared" si="22"/>
        <v>0</v>
      </c>
      <c r="L60">
        <f t="shared" si="23"/>
        <v>0</v>
      </c>
      <c r="M60">
        <f t="shared" si="24"/>
        <v>0</v>
      </c>
    </row>
    <row r="61" spans="1:13" ht="25.5">
      <c r="A61" s="1" t="s">
        <v>110</v>
      </c>
      <c r="B61" s="46" t="s">
        <v>310</v>
      </c>
      <c r="C61" t="e">
        <f t="shared" si="14"/>
        <v>#N/A</v>
      </c>
      <c r="D61" t="e">
        <f t="shared" si="15"/>
        <v>#N/A</v>
      </c>
      <c r="E61" t="e">
        <f t="shared" si="16"/>
        <v>#N/A</v>
      </c>
      <c r="F61" t="e">
        <f t="shared" si="17"/>
        <v>#N/A</v>
      </c>
      <c r="G61" t="e">
        <f t="shared" si="18"/>
        <v>#N/A</v>
      </c>
      <c r="H61" t="e">
        <f t="shared" si="19"/>
        <v>#N/A</v>
      </c>
      <c r="I61" t="e">
        <f t="shared" si="20"/>
        <v>#N/A</v>
      </c>
      <c r="J61" t="e">
        <f t="shared" si="21"/>
        <v>#N/A</v>
      </c>
      <c r="K61" t="e">
        <f t="shared" si="22"/>
        <v>#N/A</v>
      </c>
      <c r="L61" t="e">
        <f t="shared" si="23"/>
        <v>#N/A</v>
      </c>
      <c r="M61" t="e">
        <f t="shared" si="24"/>
        <v>#N/A</v>
      </c>
    </row>
    <row r="62" spans="1:13" ht="25.5">
      <c r="A62" s="1" t="s">
        <v>110</v>
      </c>
      <c r="B62" s="46" t="s">
        <v>311</v>
      </c>
      <c r="C62" t="e">
        <f t="shared" si="14"/>
        <v>#N/A</v>
      </c>
      <c r="D62" t="e">
        <f t="shared" si="15"/>
        <v>#N/A</v>
      </c>
      <c r="E62" t="e">
        <f t="shared" si="16"/>
        <v>#N/A</v>
      </c>
      <c r="F62" t="e">
        <f t="shared" si="17"/>
        <v>#N/A</v>
      </c>
      <c r="G62" t="e">
        <f t="shared" si="18"/>
        <v>#N/A</v>
      </c>
      <c r="H62" t="e">
        <f t="shared" si="19"/>
        <v>#N/A</v>
      </c>
      <c r="I62" t="e">
        <f t="shared" si="20"/>
        <v>#N/A</v>
      </c>
      <c r="J62" t="e">
        <f t="shared" si="21"/>
        <v>#N/A</v>
      </c>
      <c r="K62" t="e">
        <f t="shared" si="22"/>
        <v>#N/A</v>
      </c>
      <c r="L62" t="e">
        <f t="shared" si="23"/>
        <v>#N/A</v>
      </c>
      <c r="M62" t="e">
        <f t="shared" si="24"/>
        <v>#N/A</v>
      </c>
    </row>
    <row r="63" spans="1:13" ht="25.5">
      <c r="A63" s="1" t="s">
        <v>93</v>
      </c>
      <c r="B63" s="46" t="s">
        <v>312</v>
      </c>
      <c r="C63">
        <f t="shared" si="14"/>
        <v>2</v>
      </c>
      <c r="D63">
        <f t="shared" si="15"/>
        <v>0</v>
      </c>
      <c r="E63">
        <f t="shared" si="16"/>
        <v>2</v>
      </c>
      <c r="F63">
        <f t="shared" si="17"/>
        <v>1</v>
      </c>
      <c r="G63">
        <f t="shared" si="18"/>
        <v>0</v>
      </c>
      <c r="H63">
        <f t="shared" si="19"/>
        <v>0</v>
      </c>
      <c r="I63">
        <f t="shared" si="20"/>
        <v>0</v>
      </c>
      <c r="J63">
        <f t="shared" si="21"/>
        <v>0</v>
      </c>
      <c r="K63">
        <f t="shared" si="22"/>
        <v>0</v>
      </c>
      <c r="L63">
        <f t="shared" si="23"/>
        <v>0</v>
      </c>
      <c r="M63">
        <f t="shared" si="24"/>
        <v>0</v>
      </c>
    </row>
    <row r="64" spans="1:13" ht="25.5">
      <c r="A64" s="1" t="s">
        <v>124</v>
      </c>
      <c r="B64" s="46" t="s">
        <v>313</v>
      </c>
      <c r="C64" t="e">
        <f t="shared" si="14"/>
        <v>#N/A</v>
      </c>
      <c r="D64" t="e">
        <f t="shared" si="15"/>
        <v>#N/A</v>
      </c>
      <c r="E64" t="e">
        <f t="shared" si="16"/>
        <v>#N/A</v>
      </c>
      <c r="F64" t="e">
        <f t="shared" si="17"/>
        <v>#N/A</v>
      </c>
      <c r="G64" t="e">
        <f t="shared" si="18"/>
        <v>#N/A</v>
      </c>
      <c r="H64" t="e">
        <f t="shared" si="19"/>
        <v>#N/A</v>
      </c>
      <c r="I64" t="e">
        <f t="shared" si="20"/>
        <v>#N/A</v>
      </c>
      <c r="J64" t="e">
        <f t="shared" si="21"/>
        <v>#N/A</v>
      </c>
      <c r="K64" t="e">
        <f t="shared" si="22"/>
        <v>#N/A</v>
      </c>
      <c r="L64" t="e">
        <f t="shared" si="23"/>
        <v>#N/A</v>
      </c>
      <c r="M64" t="e">
        <f t="shared" si="24"/>
        <v>#N/A</v>
      </c>
    </row>
    <row r="65" spans="1:13" ht="25.5">
      <c r="A65" s="1" t="s">
        <v>80</v>
      </c>
      <c r="B65" s="46" t="s">
        <v>314</v>
      </c>
      <c r="C65">
        <f t="shared" si="14"/>
        <v>4</v>
      </c>
      <c r="D65">
        <f t="shared" si="15"/>
        <v>1</v>
      </c>
      <c r="E65">
        <f t="shared" si="16"/>
        <v>5</v>
      </c>
      <c r="F65">
        <f t="shared" si="17"/>
        <v>0</v>
      </c>
      <c r="G65">
        <f t="shared" si="18"/>
        <v>0</v>
      </c>
      <c r="H65">
        <f t="shared" si="19"/>
        <v>0</v>
      </c>
      <c r="I65">
        <f t="shared" si="20"/>
        <v>0</v>
      </c>
      <c r="J65">
        <f t="shared" si="21"/>
        <v>0</v>
      </c>
      <c r="K65">
        <f t="shared" si="22"/>
        <v>0</v>
      </c>
      <c r="L65">
        <f t="shared" si="23"/>
        <v>0</v>
      </c>
      <c r="M65">
        <f t="shared" si="24"/>
        <v>0</v>
      </c>
    </row>
    <row r="66" spans="1:13" ht="25.5">
      <c r="A66" s="1" t="s">
        <v>80</v>
      </c>
      <c r="B66" s="46" t="s">
        <v>315</v>
      </c>
      <c r="C66" t="e">
        <f t="shared" si="14"/>
        <v>#N/A</v>
      </c>
      <c r="D66" t="e">
        <f t="shared" si="15"/>
        <v>#N/A</v>
      </c>
      <c r="E66" t="e">
        <f t="shared" si="16"/>
        <v>#N/A</v>
      </c>
      <c r="F66" t="e">
        <f t="shared" si="17"/>
        <v>#N/A</v>
      </c>
      <c r="G66" t="e">
        <f t="shared" si="18"/>
        <v>#N/A</v>
      </c>
      <c r="H66" t="e">
        <f t="shared" si="19"/>
        <v>#N/A</v>
      </c>
      <c r="I66" t="e">
        <f t="shared" si="20"/>
        <v>#N/A</v>
      </c>
      <c r="J66" t="e">
        <f t="shared" si="21"/>
        <v>#N/A</v>
      </c>
      <c r="K66" t="e">
        <f t="shared" si="22"/>
        <v>#N/A</v>
      </c>
      <c r="L66" t="e">
        <f t="shared" si="23"/>
        <v>#N/A</v>
      </c>
      <c r="M66" t="e">
        <f t="shared" si="24"/>
        <v>#N/A</v>
      </c>
    </row>
    <row r="67" spans="1:13" ht="25.5">
      <c r="A67" s="1" t="s">
        <v>80</v>
      </c>
      <c r="B67" s="46" t="s">
        <v>316</v>
      </c>
      <c r="C67" t="e">
        <f t="shared" si="14"/>
        <v>#N/A</v>
      </c>
      <c r="D67" t="e">
        <f t="shared" si="15"/>
        <v>#N/A</v>
      </c>
      <c r="E67" t="e">
        <f t="shared" si="16"/>
        <v>#N/A</v>
      </c>
      <c r="F67" t="e">
        <f t="shared" si="17"/>
        <v>#N/A</v>
      </c>
      <c r="G67" t="e">
        <f t="shared" si="18"/>
        <v>#N/A</v>
      </c>
      <c r="H67" t="e">
        <f t="shared" si="19"/>
        <v>#N/A</v>
      </c>
      <c r="I67" t="e">
        <f t="shared" si="20"/>
        <v>#N/A</v>
      </c>
      <c r="J67" t="e">
        <f t="shared" si="21"/>
        <v>#N/A</v>
      </c>
      <c r="K67" t="e">
        <f t="shared" si="22"/>
        <v>#N/A</v>
      </c>
      <c r="L67" t="e">
        <f t="shared" si="23"/>
        <v>#N/A</v>
      </c>
      <c r="M67" t="e">
        <f t="shared" si="24"/>
        <v>#N/A</v>
      </c>
    </row>
    <row r="68" spans="1:13" ht="25.5">
      <c r="A68" s="1" t="s">
        <v>80</v>
      </c>
      <c r="B68" s="46" t="s">
        <v>317</v>
      </c>
      <c r="C68" t="e">
        <f t="shared" si="14"/>
        <v>#N/A</v>
      </c>
      <c r="D68" t="e">
        <f t="shared" si="15"/>
        <v>#N/A</v>
      </c>
      <c r="E68" t="e">
        <f t="shared" si="16"/>
        <v>#N/A</v>
      </c>
      <c r="F68" t="e">
        <f t="shared" si="17"/>
        <v>#N/A</v>
      </c>
      <c r="G68" t="e">
        <f t="shared" si="18"/>
        <v>#N/A</v>
      </c>
      <c r="H68" t="e">
        <f t="shared" si="19"/>
        <v>#N/A</v>
      </c>
      <c r="I68" t="e">
        <f t="shared" si="20"/>
        <v>#N/A</v>
      </c>
      <c r="J68" t="e">
        <f t="shared" si="21"/>
        <v>#N/A</v>
      </c>
      <c r="K68" t="e">
        <f t="shared" si="22"/>
        <v>#N/A</v>
      </c>
      <c r="L68" t="e">
        <f t="shared" si="23"/>
        <v>#N/A</v>
      </c>
      <c r="M68" t="e">
        <f t="shared" si="24"/>
        <v>#N/A</v>
      </c>
    </row>
    <row r="69" spans="1:13" ht="25.5">
      <c r="A69" s="1" t="s">
        <v>72</v>
      </c>
      <c r="B69" s="46" t="s">
        <v>318</v>
      </c>
      <c r="C69">
        <f t="shared" si="14"/>
        <v>5</v>
      </c>
      <c r="D69">
        <f t="shared" si="15"/>
        <v>0</v>
      </c>
      <c r="E69">
        <f t="shared" si="16"/>
        <v>5</v>
      </c>
      <c r="F69">
        <f t="shared" si="17"/>
        <v>0</v>
      </c>
      <c r="G69">
        <f t="shared" si="18"/>
        <v>0</v>
      </c>
      <c r="H69">
        <f t="shared" si="19"/>
        <v>0</v>
      </c>
      <c r="I69">
        <f t="shared" si="20"/>
        <v>0</v>
      </c>
      <c r="J69">
        <f t="shared" si="21"/>
        <v>0</v>
      </c>
      <c r="K69">
        <f t="shared" si="22"/>
        <v>0</v>
      </c>
      <c r="L69">
        <f t="shared" si="23"/>
        <v>0</v>
      </c>
      <c r="M69">
        <f t="shared" si="24"/>
        <v>0</v>
      </c>
    </row>
    <row r="70" spans="1:13" ht="25.5">
      <c r="A70" s="1" t="s">
        <v>93</v>
      </c>
      <c r="B70" s="46" t="s">
        <v>319</v>
      </c>
      <c r="C70">
        <f t="shared" si="14"/>
        <v>4</v>
      </c>
      <c r="D70">
        <f t="shared" si="15"/>
        <v>5</v>
      </c>
      <c r="E70">
        <f t="shared" si="16"/>
        <v>9</v>
      </c>
      <c r="F70">
        <f t="shared" si="17"/>
        <v>1</v>
      </c>
      <c r="G70">
        <f t="shared" si="18"/>
        <v>0</v>
      </c>
      <c r="H70">
        <f t="shared" si="19"/>
        <v>0</v>
      </c>
      <c r="I70">
        <f t="shared" si="20"/>
        <v>1</v>
      </c>
      <c r="J70">
        <f t="shared" si="21"/>
        <v>0</v>
      </c>
      <c r="K70">
        <f t="shared" si="22"/>
        <v>0</v>
      </c>
      <c r="L70">
        <f t="shared" si="23"/>
        <v>0</v>
      </c>
      <c r="M70">
        <f t="shared" si="24"/>
        <v>0</v>
      </c>
    </row>
    <row r="71" spans="1:13" ht="25.5">
      <c r="A71" s="1" t="s">
        <v>110</v>
      </c>
      <c r="B71" s="46" t="s">
        <v>320</v>
      </c>
      <c r="C71">
        <f t="shared" si="14"/>
        <v>3</v>
      </c>
      <c r="D71">
        <f t="shared" si="15"/>
        <v>0</v>
      </c>
      <c r="E71">
        <f t="shared" si="16"/>
        <v>3</v>
      </c>
      <c r="F71">
        <f t="shared" si="17"/>
        <v>0</v>
      </c>
      <c r="G71">
        <f t="shared" si="18"/>
        <v>0</v>
      </c>
      <c r="H71">
        <f t="shared" si="19"/>
        <v>0</v>
      </c>
      <c r="I71">
        <f t="shared" si="20"/>
        <v>0</v>
      </c>
      <c r="J71">
        <f t="shared" si="21"/>
        <v>0</v>
      </c>
      <c r="K71">
        <f t="shared" si="22"/>
        <v>0</v>
      </c>
      <c r="L71">
        <f t="shared" si="23"/>
        <v>0</v>
      </c>
      <c r="M71">
        <f t="shared" si="24"/>
        <v>0</v>
      </c>
    </row>
    <row r="72" spans="1:13">
      <c r="A72" s="1" t="s">
        <v>80</v>
      </c>
      <c r="B72" s="46" t="s">
        <v>321</v>
      </c>
      <c r="C72" t="e">
        <f t="shared" si="14"/>
        <v>#N/A</v>
      </c>
      <c r="D72" t="e">
        <f t="shared" si="15"/>
        <v>#N/A</v>
      </c>
      <c r="E72" t="e">
        <f t="shared" si="16"/>
        <v>#N/A</v>
      </c>
      <c r="F72" t="e">
        <f t="shared" si="17"/>
        <v>#N/A</v>
      </c>
      <c r="G72" t="e">
        <f t="shared" si="18"/>
        <v>#N/A</v>
      </c>
      <c r="H72" t="e">
        <f t="shared" si="19"/>
        <v>#N/A</v>
      </c>
      <c r="I72" t="e">
        <f t="shared" si="20"/>
        <v>#N/A</v>
      </c>
      <c r="J72" t="e">
        <f t="shared" si="21"/>
        <v>#N/A</v>
      </c>
      <c r="K72" t="e">
        <f t="shared" si="22"/>
        <v>#N/A</v>
      </c>
      <c r="L72" t="e">
        <f t="shared" si="23"/>
        <v>#N/A</v>
      </c>
      <c r="M72" t="e">
        <f t="shared" si="24"/>
        <v>#N/A</v>
      </c>
    </row>
    <row r="73" spans="1:13" ht="25.5">
      <c r="A73" s="1" t="s">
        <v>80</v>
      </c>
      <c r="B73" s="46" t="s">
        <v>322</v>
      </c>
      <c r="C73">
        <f t="shared" si="14"/>
        <v>1</v>
      </c>
      <c r="D73">
        <f t="shared" si="15"/>
        <v>4</v>
      </c>
      <c r="E73">
        <f t="shared" si="16"/>
        <v>5</v>
      </c>
      <c r="F73">
        <f t="shared" si="17"/>
        <v>1</v>
      </c>
      <c r="G73">
        <f t="shared" si="18"/>
        <v>0</v>
      </c>
      <c r="H73">
        <f t="shared" si="19"/>
        <v>0</v>
      </c>
      <c r="I73">
        <f t="shared" si="20"/>
        <v>0</v>
      </c>
      <c r="J73">
        <f t="shared" si="21"/>
        <v>0</v>
      </c>
      <c r="K73">
        <f t="shared" si="22"/>
        <v>0</v>
      </c>
      <c r="L73">
        <f t="shared" si="23"/>
        <v>0</v>
      </c>
      <c r="M73">
        <f t="shared" si="24"/>
        <v>0</v>
      </c>
    </row>
    <row r="74" spans="1:13" ht="25.5">
      <c r="A74" s="1" t="s">
        <v>80</v>
      </c>
      <c r="B74" s="46" t="s">
        <v>323</v>
      </c>
      <c r="C74" t="e">
        <f t="shared" si="14"/>
        <v>#N/A</v>
      </c>
      <c r="D74" t="e">
        <f t="shared" si="15"/>
        <v>#N/A</v>
      </c>
      <c r="E74" t="e">
        <f t="shared" si="16"/>
        <v>#N/A</v>
      </c>
      <c r="F74" t="e">
        <f t="shared" si="17"/>
        <v>#N/A</v>
      </c>
      <c r="G74" t="e">
        <f t="shared" si="18"/>
        <v>#N/A</v>
      </c>
      <c r="H74" t="e">
        <f t="shared" si="19"/>
        <v>#N/A</v>
      </c>
      <c r="I74" t="e">
        <f t="shared" si="20"/>
        <v>#N/A</v>
      </c>
      <c r="J74" t="e">
        <f t="shared" si="21"/>
        <v>#N/A</v>
      </c>
      <c r="K74" t="e">
        <f t="shared" si="22"/>
        <v>#N/A</v>
      </c>
      <c r="L74" t="e">
        <f t="shared" si="23"/>
        <v>#N/A</v>
      </c>
      <c r="M74" t="e">
        <f t="shared" si="24"/>
        <v>#N/A</v>
      </c>
    </row>
    <row r="75" spans="1:13" ht="25.5">
      <c r="A75" s="1" t="s">
        <v>124</v>
      </c>
      <c r="B75" s="46" t="s">
        <v>324</v>
      </c>
      <c r="C75">
        <f t="shared" si="14"/>
        <v>4</v>
      </c>
      <c r="D75">
        <f t="shared" si="15"/>
        <v>3</v>
      </c>
      <c r="E75">
        <f t="shared" si="16"/>
        <v>7</v>
      </c>
      <c r="F75">
        <f t="shared" si="17"/>
        <v>0.5</v>
      </c>
      <c r="G75">
        <f t="shared" si="18"/>
        <v>0</v>
      </c>
      <c r="H75">
        <f t="shared" si="19"/>
        <v>0</v>
      </c>
      <c r="I75">
        <f t="shared" si="20"/>
        <v>0</v>
      </c>
      <c r="J75">
        <f t="shared" si="21"/>
        <v>0</v>
      </c>
      <c r="K75">
        <f t="shared" si="22"/>
        <v>0</v>
      </c>
      <c r="L75">
        <f t="shared" si="23"/>
        <v>0</v>
      </c>
      <c r="M75">
        <f t="shared" si="24"/>
        <v>0</v>
      </c>
    </row>
    <row r="76" spans="1:13" ht="25.5">
      <c r="A76" s="1" t="s">
        <v>193</v>
      </c>
      <c r="B76" s="46" t="s">
        <v>325</v>
      </c>
      <c r="C76">
        <f t="shared" si="14"/>
        <v>0</v>
      </c>
      <c r="D76">
        <f t="shared" si="15"/>
        <v>1</v>
      </c>
      <c r="E76">
        <f t="shared" si="16"/>
        <v>1</v>
      </c>
      <c r="F76">
        <f t="shared" si="17"/>
        <v>0</v>
      </c>
      <c r="G76">
        <f t="shared" si="18"/>
        <v>0</v>
      </c>
      <c r="H76">
        <f t="shared" si="19"/>
        <v>0</v>
      </c>
      <c r="I76">
        <f t="shared" si="20"/>
        <v>0</v>
      </c>
      <c r="J76">
        <f t="shared" si="21"/>
        <v>0</v>
      </c>
      <c r="K76">
        <f t="shared" si="22"/>
        <v>0</v>
      </c>
      <c r="L76">
        <f t="shared" si="23"/>
        <v>0</v>
      </c>
      <c r="M76">
        <f t="shared" si="24"/>
        <v>0</v>
      </c>
    </row>
    <row r="77" spans="1:13">
      <c r="A77" s="1" t="s">
        <v>72</v>
      </c>
      <c r="B77" s="46" t="s">
        <v>326</v>
      </c>
      <c r="C77" t="e">
        <f t="shared" si="14"/>
        <v>#N/A</v>
      </c>
      <c r="D77" t="e">
        <f t="shared" si="15"/>
        <v>#N/A</v>
      </c>
      <c r="E77" t="e">
        <f t="shared" si="16"/>
        <v>#N/A</v>
      </c>
      <c r="F77" t="e">
        <f t="shared" si="17"/>
        <v>#N/A</v>
      </c>
      <c r="G77" t="e">
        <f t="shared" si="18"/>
        <v>#N/A</v>
      </c>
      <c r="H77" t="e">
        <f t="shared" si="19"/>
        <v>#N/A</v>
      </c>
      <c r="I77" t="e">
        <f t="shared" si="20"/>
        <v>#N/A</v>
      </c>
      <c r="J77" t="e">
        <f t="shared" si="21"/>
        <v>#N/A</v>
      </c>
      <c r="K77" t="e">
        <f t="shared" si="22"/>
        <v>#N/A</v>
      </c>
      <c r="L77" t="e">
        <f t="shared" si="23"/>
        <v>#N/A</v>
      </c>
      <c r="M77" t="e">
        <f t="shared" si="24"/>
        <v>#N/A</v>
      </c>
    </row>
    <row r="78" spans="1:13" ht="25.5">
      <c r="A78" s="1" t="s">
        <v>72</v>
      </c>
      <c r="B78" s="46" t="s">
        <v>327</v>
      </c>
      <c r="C78" t="e">
        <f t="shared" si="14"/>
        <v>#N/A</v>
      </c>
      <c r="D78" t="e">
        <f t="shared" si="15"/>
        <v>#N/A</v>
      </c>
      <c r="E78" t="e">
        <f t="shared" si="16"/>
        <v>#N/A</v>
      </c>
      <c r="F78" t="e">
        <f t="shared" si="17"/>
        <v>#N/A</v>
      </c>
      <c r="G78" t="e">
        <f t="shared" si="18"/>
        <v>#N/A</v>
      </c>
      <c r="H78" t="e">
        <f t="shared" si="19"/>
        <v>#N/A</v>
      </c>
      <c r="I78" t="e">
        <f t="shared" si="20"/>
        <v>#N/A</v>
      </c>
      <c r="J78" t="e">
        <f t="shared" si="21"/>
        <v>#N/A</v>
      </c>
      <c r="K78" t="e">
        <f t="shared" si="22"/>
        <v>#N/A</v>
      </c>
      <c r="L78" t="e">
        <f t="shared" si="23"/>
        <v>#N/A</v>
      </c>
      <c r="M78" t="e">
        <f t="shared" si="24"/>
        <v>#N/A</v>
      </c>
    </row>
    <row r="79" spans="1:13" ht="38.25">
      <c r="A79" s="1" t="s">
        <v>72</v>
      </c>
      <c r="B79" s="46" t="s">
        <v>328</v>
      </c>
      <c r="C79" t="e">
        <f t="shared" si="14"/>
        <v>#N/A</v>
      </c>
      <c r="D79" t="e">
        <f t="shared" si="15"/>
        <v>#N/A</v>
      </c>
      <c r="E79" t="e">
        <f t="shared" si="16"/>
        <v>#N/A</v>
      </c>
      <c r="F79" t="e">
        <f t="shared" si="17"/>
        <v>#N/A</v>
      </c>
      <c r="G79" t="e">
        <f t="shared" si="18"/>
        <v>#N/A</v>
      </c>
      <c r="H79" t="e">
        <f t="shared" si="19"/>
        <v>#N/A</v>
      </c>
      <c r="I79" t="e">
        <f t="shared" si="20"/>
        <v>#N/A</v>
      </c>
      <c r="J79" t="e">
        <f t="shared" si="21"/>
        <v>#N/A</v>
      </c>
      <c r="K79" t="e">
        <f t="shared" si="22"/>
        <v>#N/A</v>
      </c>
      <c r="L79" t="e">
        <f t="shared" si="23"/>
        <v>#N/A</v>
      </c>
      <c r="M79" t="e">
        <f t="shared" si="24"/>
        <v>#N/A</v>
      </c>
    </row>
    <row r="80" spans="1:13" ht="25.5">
      <c r="A80" s="1" t="s">
        <v>110</v>
      </c>
      <c r="B80" s="46" t="s">
        <v>329</v>
      </c>
      <c r="C80">
        <f t="shared" si="14"/>
        <v>0</v>
      </c>
      <c r="D80">
        <f t="shared" si="15"/>
        <v>1</v>
      </c>
      <c r="E80">
        <f t="shared" si="16"/>
        <v>1</v>
      </c>
      <c r="F80">
        <f t="shared" si="17"/>
        <v>0</v>
      </c>
      <c r="G80">
        <f t="shared" si="18"/>
        <v>0</v>
      </c>
      <c r="H80">
        <f t="shared" si="19"/>
        <v>0</v>
      </c>
      <c r="I80">
        <f t="shared" si="20"/>
        <v>0</v>
      </c>
      <c r="J80">
        <f t="shared" si="21"/>
        <v>0</v>
      </c>
      <c r="K80">
        <f t="shared" si="22"/>
        <v>0</v>
      </c>
      <c r="L80">
        <f t="shared" si="23"/>
        <v>0</v>
      </c>
      <c r="M80">
        <f t="shared" si="24"/>
        <v>0</v>
      </c>
    </row>
    <row r="81" spans="1:13" ht="25.5">
      <c r="A81" s="1" t="s">
        <v>72</v>
      </c>
      <c r="B81" s="46" t="s">
        <v>330</v>
      </c>
      <c r="C81" t="e">
        <f t="shared" si="14"/>
        <v>#N/A</v>
      </c>
      <c r="D81" t="e">
        <f t="shared" si="15"/>
        <v>#N/A</v>
      </c>
      <c r="E81" t="e">
        <f t="shared" si="16"/>
        <v>#N/A</v>
      </c>
      <c r="F81" t="e">
        <f t="shared" si="17"/>
        <v>#N/A</v>
      </c>
      <c r="G81" t="e">
        <f t="shared" si="18"/>
        <v>#N/A</v>
      </c>
      <c r="H81" t="e">
        <f t="shared" si="19"/>
        <v>#N/A</v>
      </c>
      <c r="I81" t="e">
        <f t="shared" si="20"/>
        <v>#N/A</v>
      </c>
      <c r="J81" t="e">
        <f t="shared" si="21"/>
        <v>#N/A</v>
      </c>
      <c r="K81" t="e">
        <f t="shared" si="22"/>
        <v>#N/A</v>
      </c>
      <c r="L81" t="e">
        <f t="shared" si="23"/>
        <v>#N/A</v>
      </c>
      <c r="M81" t="e">
        <f t="shared" si="24"/>
        <v>#N/A</v>
      </c>
    </row>
    <row r="82" spans="1:13" ht="25.5">
      <c r="A82" s="1" t="s">
        <v>80</v>
      </c>
      <c r="B82" s="46" t="s">
        <v>331</v>
      </c>
      <c r="C82" t="e">
        <f t="shared" si="14"/>
        <v>#N/A</v>
      </c>
      <c r="D82" t="e">
        <f t="shared" si="15"/>
        <v>#N/A</v>
      </c>
      <c r="E82" t="e">
        <f t="shared" si="16"/>
        <v>#N/A</v>
      </c>
      <c r="F82" t="e">
        <f t="shared" si="17"/>
        <v>#N/A</v>
      </c>
      <c r="G82" t="e">
        <f t="shared" si="18"/>
        <v>#N/A</v>
      </c>
      <c r="H82" t="e">
        <f t="shared" si="19"/>
        <v>#N/A</v>
      </c>
      <c r="I82" t="e">
        <f t="shared" si="20"/>
        <v>#N/A</v>
      </c>
      <c r="J82" t="e">
        <f t="shared" si="21"/>
        <v>#N/A</v>
      </c>
      <c r="K82" t="e">
        <f t="shared" si="22"/>
        <v>#N/A</v>
      </c>
      <c r="L82" t="e">
        <f t="shared" si="23"/>
        <v>#N/A</v>
      </c>
      <c r="M82" t="e">
        <f t="shared" si="24"/>
        <v>#N/A</v>
      </c>
    </row>
    <row r="83" spans="1:13" ht="25.5">
      <c r="A83" s="1" t="s">
        <v>110</v>
      </c>
      <c r="B83" s="46" t="s">
        <v>332</v>
      </c>
      <c r="C83">
        <f t="shared" si="14"/>
        <v>1</v>
      </c>
      <c r="D83">
        <f t="shared" si="15"/>
        <v>1</v>
      </c>
      <c r="E83">
        <f t="shared" si="16"/>
        <v>2</v>
      </c>
      <c r="F83">
        <f t="shared" si="17"/>
        <v>0</v>
      </c>
      <c r="G83">
        <f t="shared" si="18"/>
        <v>0</v>
      </c>
      <c r="H83">
        <f t="shared" si="19"/>
        <v>1</v>
      </c>
      <c r="I83">
        <f t="shared" si="20"/>
        <v>2</v>
      </c>
      <c r="J83">
        <f t="shared" si="21"/>
        <v>0</v>
      </c>
      <c r="K83">
        <f t="shared" si="22"/>
        <v>0</v>
      </c>
      <c r="L83">
        <f t="shared" si="23"/>
        <v>0</v>
      </c>
      <c r="M83">
        <f t="shared" si="24"/>
        <v>0</v>
      </c>
    </row>
    <row r="84" spans="1:13" ht="25.5">
      <c r="A84" s="1" t="s">
        <v>110</v>
      </c>
      <c r="B84" s="46" t="s">
        <v>333</v>
      </c>
      <c r="C84">
        <f t="shared" si="14"/>
        <v>6</v>
      </c>
      <c r="D84">
        <f t="shared" si="15"/>
        <v>1</v>
      </c>
      <c r="E84">
        <f t="shared" si="16"/>
        <v>7</v>
      </c>
      <c r="F84">
        <f t="shared" si="17"/>
        <v>0</v>
      </c>
      <c r="G84">
        <f t="shared" si="18"/>
        <v>0</v>
      </c>
      <c r="H84">
        <f t="shared" si="19"/>
        <v>0</v>
      </c>
      <c r="I84">
        <f t="shared" si="20"/>
        <v>1</v>
      </c>
      <c r="J84">
        <f t="shared" si="21"/>
        <v>0</v>
      </c>
      <c r="K84">
        <f t="shared" si="22"/>
        <v>0</v>
      </c>
      <c r="L84">
        <f t="shared" si="23"/>
        <v>0</v>
      </c>
      <c r="M84">
        <f t="shared" si="24"/>
        <v>0</v>
      </c>
    </row>
    <row r="85" spans="1:13" ht="25.5">
      <c r="A85" s="1" t="s">
        <v>124</v>
      </c>
      <c r="B85" s="46" t="s">
        <v>334</v>
      </c>
      <c r="C85">
        <f t="shared" si="14"/>
        <v>1</v>
      </c>
      <c r="D85">
        <f t="shared" si="15"/>
        <v>1</v>
      </c>
      <c r="E85">
        <f t="shared" si="16"/>
        <v>2</v>
      </c>
      <c r="F85">
        <f t="shared" si="17"/>
        <v>0</v>
      </c>
      <c r="G85">
        <f t="shared" si="18"/>
        <v>0</v>
      </c>
      <c r="H85">
        <f t="shared" si="19"/>
        <v>0</v>
      </c>
      <c r="I85">
        <f t="shared" si="20"/>
        <v>0</v>
      </c>
      <c r="J85">
        <f t="shared" si="21"/>
        <v>0</v>
      </c>
      <c r="K85">
        <f t="shared" si="22"/>
        <v>0</v>
      </c>
      <c r="L85">
        <f t="shared" si="23"/>
        <v>0</v>
      </c>
      <c r="M85">
        <f t="shared" si="24"/>
        <v>0</v>
      </c>
    </row>
    <row r="86" spans="1:13" ht="25.5">
      <c r="A86" s="1" t="s">
        <v>80</v>
      </c>
      <c r="B86" s="46" t="s">
        <v>335</v>
      </c>
      <c r="C86" t="e">
        <f t="shared" si="14"/>
        <v>#N/A</v>
      </c>
      <c r="D86" t="e">
        <f t="shared" si="15"/>
        <v>#N/A</v>
      </c>
      <c r="E86" t="e">
        <f t="shared" si="16"/>
        <v>#N/A</v>
      </c>
      <c r="F86" t="e">
        <f t="shared" si="17"/>
        <v>#N/A</v>
      </c>
      <c r="G86" t="e">
        <f t="shared" si="18"/>
        <v>#N/A</v>
      </c>
      <c r="H86" t="e">
        <f t="shared" si="19"/>
        <v>#N/A</v>
      </c>
      <c r="I86" t="e">
        <f t="shared" si="20"/>
        <v>#N/A</v>
      </c>
      <c r="J86" t="e">
        <f t="shared" si="21"/>
        <v>#N/A</v>
      </c>
      <c r="K86" t="e">
        <f t="shared" si="22"/>
        <v>#N/A</v>
      </c>
      <c r="L86" t="e">
        <f t="shared" si="23"/>
        <v>#N/A</v>
      </c>
      <c r="M86" t="e">
        <f t="shared" si="24"/>
        <v>#N/A</v>
      </c>
    </row>
    <row r="87" spans="1:13" ht="25.5">
      <c r="A87" s="1" t="s">
        <v>72</v>
      </c>
      <c r="B87" s="46" t="s">
        <v>336</v>
      </c>
      <c r="C87" t="e">
        <f t="shared" si="14"/>
        <v>#N/A</v>
      </c>
      <c r="D87" t="e">
        <f t="shared" si="15"/>
        <v>#N/A</v>
      </c>
      <c r="E87" t="e">
        <f t="shared" si="16"/>
        <v>#N/A</v>
      </c>
      <c r="F87" t="e">
        <f t="shared" si="17"/>
        <v>#N/A</v>
      </c>
      <c r="G87" t="e">
        <f t="shared" si="18"/>
        <v>#N/A</v>
      </c>
      <c r="H87" t="e">
        <f t="shared" si="19"/>
        <v>#N/A</v>
      </c>
      <c r="I87" t="e">
        <f t="shared" si="20"/>
        <v>#N/A</v>
      </c>
      <c r="J87" t="e">
        <f t="shared" si="21"/>
        <v>#N/A</v>
      </c>
      <c r="K87" t="e">
        <f t="shared" si="22"/>
        <v>#N/A</v>
      </c>
      <c r="L87" t="e">
        <f t="shared" si="23"/>
        <v>#N/A</v>
      </c>
      <c r="M87" t="e">
        <f t="shared" si="24"/>
        <v>#N/A</v>
      </c>
    </row>
    <row r="88" spans="1:13">
      <c r="A88" s="1" t="s">
        <v>80</v>
      </c>
      <c r="B88" s="46" t="s">
        <v>337</v>
      </c>
      <c r="C88" t="e">
        <f t="shared" si="14"/>
        <v>#N/A</v>
      </c>
      <c r="D88" t="e">
        <f t="shared" si="15"/>
        <v>#N/A</v>
      </c>
      <c r="E88" t="e">
        <f t="shared" si="16"/>
        <v>#N/A</v>
      </c>
      <c r="F88" t="e">
        <f t="shared" si="17"/>
        <v>#N/A</v>
      </c>
      <c r="G88" t="e">
        <f t="shared" si="18"/>
        <v>#N/A</v>
      </c>
      <c r="H88" t="e">
        <f t="shared" si="19"/>
        <v>#N/A</v>
      </c>
      <c r="I88" t="e">
        <f t="shared" si="20"/>
        <v>#N/A</v>
      </c>
      <c r="J88" t="e">
        <f t="shared" si="21"/>
        <v>#N/A</v>
      </c>
      <c r="K88" t="e">
        <f t="shared" si="22"/>
        <v>#N/A</v>
      </c>
      <c r="L88" t="e">
        <f t="shared" si="23"/>
        <v>#N/A</v>
      </c>
      <c r="M88" t="e">
        <f t="shared" si="24"/>
        <v>#N/A</v>
      </c>
    </row>
    <row r="89" spans="1:13" ht="25.5">
      <c r="A89" s="1" t="s">
        <v>93</v>
      </c>
      <c r="B89" s="46" t="s">
        <v>338</v>
      </c>
      <c r="C89" t="e">
        <f t="shared" si="14"/>
        <v>#N/A</v>
      </c>
      <c r="D89" t="e">
        <f t="shared" si="15"/>
        <v>#N/A</v>
      </c>
      <c r="E89" t="e">
        <f t="shared" si="16"/>
        <v>#N/A</v>
      </c>
      <c r="F89" t="e">
        <f t="shared" si="17"/>
        <v>#N/A</v>
      </c>
      <c r="G89" t="e">
        <f t="shared" si="18"/>
        <v>#N/A</v>
      </c>
      <c r="H89" t="e">
        <f t="shared" si="19"/>
        <v>#N/A</v>
      </c>
      <c r="I89" t="e">
        <f t="shared" si="20"/>
        <v>#N/A</v>
      </c>
      <c r="J89" t="e">
        <f t="shared" si="21"/>
        <v>#N/A</v>
      </c>
      <c r="K89" t="e">
        <f t="shared" si="22"/>
        <v>#N/A</v>
      </c>
      <c r="L89" t="e">
        <f t="shared" si="23"/>
        <v>#N/A</v>
      </c>
      <c r="M89" t="e">
        <f t="shared" si="24"/>
        <v>#N/A</v>
      </c>
    </row>
    <row r="90" spans="1:13" ht="25.5">
      <c r="A90" s="1" t="s">
        <v>72</v>
      </c>
      <c r="B90" s="46" t="s">
        <v>339</v>
      </c>
      <c r="C90" t="e">
        <f t="shared" si="14"/>
        <v>#N/A</v>
      </c>
      <c r="D90" t="e">
        <f t="shared" si="15"/>
        <v>#N/A</v>
      </c>
      <c r="E90" t="e">
        <f t="shared" si="16"/>
        <v>#N/A</v>
      </c>
      <c r="F90" t="e">
        <f t="shared" si="17"/>
        <v>#N/A</v>
      </c>
      <c r="G90" t="e">
        <f t="shared" si="18"/>
        <v>#N/A</v>
      </c>
      <c r="H90" t="e">
        <f t="shared" si="19"/>
        <v>#N/A</v>
      </c>
      <c r="I90" t="e">
        <f t="shared" si="20"/>
        <v>#N/A</v>
      </c>
      <c r="J90" t="e">
        <f t="shared" si="21"/>
        <v>#N/A</v>
      </c>
      <c r="K90" t="e">
        <f t="shared" si="22"/>
        <v>#N/A</v>
      </c>
      <c r="L90" t="e">
        <f t="shared" si="23"/>
        <v>#N/A</v>
      </c>
      <c r="M90" t="e">
        <f t="shared" si="24"/>
        <v>#N/A</v>
      </c>
    </row>
    <row r="91" spans="1:13" ht="25.5">
      <c r="A91" s="1" t="s">
        <v>72</v>
      </c>
      <c r="B91" s="46" t="s">
        <v>340</v>
      </c>
      <c r="C91" t="e">
        <f t="shared" si="14"/>
        <v>#N/A</v>
      </c>
      <c r="D91" t="e">
        <f t="shared" si="15"/>
        <v>#N/A</v>
      </c>
      <c r="E91" t="e">
        <f t="shared" si="16"/>
        <v>#N/A</v>
      </c>
      <c r="F91" t="e">
        <f t="shared" si="17"/>
        <v>#N/A</v>
      </c>
      <c r="G91" t="e">
        <f t="shared" si="18"/>
        <v>#N/A</v>
      </c>
      <c r="H91" t="e">
        <f t="shared" si="19"/>
        <v>#N/A</v>
      </c>
      <c r="I91" t="e">
        <f t="shared" si="20"/>
        <v>#N/A</v>
      </c>
      <c r="J91" t="e">
        <f t="shared" si="21"/>
        <v>#N/A</v>
      </c>
      <c r="K91" t="e">
        <f t="shared" si="22"/>
        <v>#N/A</v>
      </c>
      <c r="L91" t="e">
        <f t="shared" si="23"/>
        <v>#N/A</v>
      </c>
      <c r="M91" t="e">
        <f t="shared" si="24"/>
        <v>#N/A</v>
      </c>
    </row>
    <row r="92" spans="1:13" ht="25.5">
      <c r="A92" s="1" t="s">
        <v>124</v>
      </c>
      <c r="B92" s="46" t="s">
        <v>341</v>
      </c>
      <c r="C92" t="e">
        <f t="shared" si="14"/>
        <v>#N/A</v>
      </c>
      <c r="D92" t="e">
        <f t="shared" si="15"/>
        <v>#N/A</v>
      </c>
      <c r="E92" t="e">
        <f t="shared" si="16"/>
        <v>#N/A</v>
      </c>
      <c r="F92" t="e">
        <f t="shared" si="17"/>
        <v>#N/A</v>
      </c>
      <c r="G92" t="e">
        <f t="shared" si="18"/>
        <v>#N/A</v>
      </c>
      <c r="H92" t="e">
        <f t="shared" si="19"/>
        <v>#N/A</v>
      </c>
      <c r="I92" t="e">
        <f t="shared" si="20"/>
        <v>#N/A</v>
      </c>
      <c r="J92" t="e">
        <f t="shared" si="21"/>
        <v>#N/A</v>
      </c>
      <c r="K92" t="e">
        <f t="shared" si="22"/>
        <v>#N/A</v>
      </c>
      <c r="L92" t="e">
        <f t="shared" si="23"/>
        <v>#N/A</v>
      </c>
      <c r="M92" t="e">
        <f t="shared" si="24"/>
        <v>#N/A</v>
      </c>
    </row>
    <row r="93" spans="1:13" ht="25.5">
      <c r="A93" s="1" t="s">
        <v>80</v>
      </c>
      <c r="B93" s="46" t="s">
        <v>342</v>
      </c>
      <c r="C93" t="e">
        <f t="shared" si="14"/>
        <v>#N/A</v>
      </c>
      <c r="D93" t="e">
        <f t="shared" si="15"/>
        <v>#N/A</v>
      </c>
      <c r="E93" t="e">
        <f t="shared" si="16"/>
        <v>#N/A</v>
      </c>
      <c r="F93" t="e">
        <f t="shared" si="17"/>
        <v>#N/A</v>
      </c>
      <c r="G93" t="e">
        <f t="shared" si="18"/>
        <v>#N/A</v>
      </c>
      <c r="H93" t="e">
        <f t="shared" si="19"/>
        <v>#N/A</v>
      </c>
      <c r="I93" t="e">
        <f t="shared" si="20"/>
        <v>#N/A</v>
      </c>
      <c r="J93" t="e">
        <f t="shared" si="21"/>
        <v>#N/A</v>
      </c>
      <c r="K93" t="e">
        <f t="shared" si="22"/>
        <v>#N/A</v>
      </c>
      <c r="L93" t="e">
        <f t="shared" si="23"/>
        <v>#N/A</v>
      </c>
      <c r="M93" t="e">
        <f t="shared" si="24"/>
        <v>#N/A</v>
      </c>
    </row>
    <row r="94" spans="1:13" ht="25.5">
      <c r="A94" s="1" t="s">
        <v>72</v>
      </c>
      <c r="B94" s="46" t="s">
        <v>343</v>
      </c>
      <c r="C94" t="e">
        <f t="shared" si="14"/>
        <v>#N/A</v>
      </c>
      <c r="D94" t="e">
        <f t="shared" si="15"/>
        <v>#N/A</v>
      </c>
      <c r="E94" t="e">
        <f t="shared" si="16"/>
        <v>#N/A</v>
      </c>
      <c r="F94" t="e">
        <f t="shared" si="17"/>
        <v>#N/A</v>
      </c>
      <c r="G94" t="e">
        <f t="shared" si="18"/>
        <v>#N/A</v>
      </c>
      <c r="H94" t="e">
        <f t="shared" si="19"/>
        <v>#N/A</v>
      </c>
      <c r="I94" t="e">
        <f t="shared" si="20"/>
        <v>#N/A</v>
      </c>
      <c r="J94" t="e">
        <f t="shared" si="21"/>
        <v>#N/A</v>
      </c>
      <c r="K94" t="e">
        <f t="shared" si="22"/>
        <v>#N/A</v>
      </c>
      <c r="L94" t="e">
        <f t="shared" si="23"/>
        <v>#N/A</v>
      </c>
      <c r="M94" t="e">
        <f t="shared" si="24"/>
        <v>#N/A</v>
      </c>
    </row>
    <row r="95" spans="1:13">
      <c r="A95" s="1" t="s">
        <v>124</v>
      </c>
      <c r="B95" s="46" t="s">
        <v>344</v>
      </c>
      <c r="C95" t="e">
        <f t="shared" si="14"/>
        <v>#N/A</v>
      </c>
      <c r="D95" t="e">
        <f t="shared" si="15"/>
        <v>#N/A</v>
      </c>
      <c r="E95" t="e">
        <f t="shared" si="16"/>
        <v>#N/A</v>
      </c>
      <c r="F95" t="e">
        <f t="shared" si="17"/>
        <v>#N/A</v>
      </c>
      <c r="G95" t="e">
        <f t="shared" si="18"/>
        <v>#N/A</v>
      </c>
      <c r="H95" t="e">
        <f t="shared" si="19"/>
        <v>#N/A</v>
      </c>
      <c r="I95" t="e">
        <f t="shared" si="20"/>
        <v>#N/A</v>
      </c>
      <c r="J95" t="e">
        <f t="shared" si="21"/>
        <v>#N/A</v>
      </c>
      <c r="K95" t="e">
        <f t="shared" si="22"/>
        <v>#N/A</v>
      </c>
      <c r="L95" t="e">
        <f t="shared" si="23"/>
        <v>#N/A</v>
      </c>
      <c r="M95" t="e">
        <f t="shared" si="24"/>
        <v>#N/A</v>
      </c>
    </row>
    <row r="96" spans="1:13" ht="25.5">
      <c r="A96" s="1" t="s">
        <v>124</v>
      </c>
      <c r="B96" s="46" t="s">
        <v>345</v>
      </c>
      <c r="C96">
        <f t="shared" si="14"/>
        <v>1</v>
      </c>
      <c r="D96">
        <f t="shared" si="15"/>
        <v>3</v>
      </c>
      <c r="E96">
        <f t="shared" si="16"/>
        <v>4</v>
      </c>
      <c r="F96">
        <f t="shared" si="17"/>
        <v>0</v>
      </c>
      <c r="G96">
        <f t="shared" si="18"/>
        <v>0</v>
      </c>
      <c r="H96">
        <f t="shared" si="19"/>
        <v>0</v>
      </c>
      <c r="I96">
        <f t="shared" si="20"/>
        <v>0</v>
      </c>
      <c r="J96">
        <f t="shared" si="21"/>
        <v>0</v>
      </c>
      <c r="K96">
        <f t="shared" si="22"/>
        <v>0</v>
      </c>
      <c r="L96">
        <f t="shared" si="23"/>
        <v>0</v>
      </c>
      <c r="M96">
        <f t="shared" si="24"/>
        <v>0</v>
      </c>
    </row>
    <row r="97" spans="1:13" ht="25.5">
      <c r="A97" s="1" t="s">
        <v>124</v>
      </c>
      <c r="B97" s="46" t="s">
        <v>346</v>
      </c>
      <c r="C97" t="e">
        <f t="shared" si="14"/>
        <v>#N/A</v>
      </c>
      <c r="D97" t="e">
        <f t="shared" si="15"/>
        <v>#N/A</v>
      </c>
      <c r="E97" t="e">
        <f t="shared" si="16"/>
        <v>#N/A</v>
      </c>
      <c r="F97" t="e">
        <f t="shared" si="17"/>
        <v>#N/A</v>
      </c>
      <c r="G97" t="e">
        <f t="shared" si="18"/>
        <v>#N/A</v>
      </c>
      <c r="H97" t="e">
        <f t="shared" si="19"/>
        <v>#N/A</v>
      </c>
      <c r="I97" t="e">
        <f t="shared" si="20"/>
        <v>#N/A</v>
      </c>
      <c r="J97" t="e">
        <f t="shared" si="21"/>
        <v>#N/A</v>
      </c>
      <c r="K97" t="e">
        <f t="shared" si="22"/>
        <v>#N/A</v>
      </c>
      <c r="L97" t="e">
        <f t="shared" si="23"/>
        <v>#N/A</v>
      </c>
      <c r="M97" t="e">
        <f t="shared" si="24"/>
        <v>#N/A</v>
      </c>
    </row>
    <row r="98" spans="1:13" ht="25.5">
      <c r="A98" s="1" t="s">
        <v>80</v>
      </c>
      <c r="B98" s="46" t="s">
        <v>347</v>
      </c>
      <c r="C98">
        <f t="shared" si="14"/>
        <v>2</v>
      </c>
      <c r="D98">
        <f t="shared" si="15"/>
        <v>2</v>
      </c>
      <c r="E98">
        <f t="shared" si="16"/>
        <v>4</v>
      </c>
      <c r="F98">
        <f t="shared" si="17"/>
        <v>0</v>
      </c>
      <c r="G98">
        <f t="shared" si="18"/>
        <v>0</v>
      </c>
      <c r="H98">
        <f t="shared" si="19"/>
        <v>0</v>
      </c>
      <c r="I98">
        <f t="shared" si="20"/>
        <v>0</v>
      </c>
      <c r="J98">
        <f t="shared" si="21"/>
        <v>0</v>
      </c>
      <c r="K98">
        <f t="shared" si="22"/>
        <v>0</v>
      </c>
      <c r="L98">
        <f t="shared" si="23"/>
        <v>0</v>
      </c>
      <c r="M98">
        <f t="shared" si="24"/>
        <v>0</v>
      </c>
    </row>
    <row r="99" spans="1:13" ht="25.5">
      <c r="A99" s="1" t="s">
        <v>124</v>
      </c>
      <c r="B99" s="46" t="s">
        <v>348</v>
      </c>
      <c r="C99" t="e">
        <f t="shared" si="14"/>
        <v>#N/A</v>
      </c>
      <c r="D99" t="e">
        <f t="shared" si="15"/>
        <v>#N/A</v>
      </c>
      <c r="E99" t="e">
        <f t="shared" si="16"/>
        <v>#N/A</v>
      </c>
      <c r="F99" t="e">
        <f t="shared" si="17"/>
        <v>#N/A</v>
      </c>
      <c r="G99" t="e">
        <f t="shared" si="18"/>
        <v>#N/A</v>
      </c>
      <c r="H99" t="e">
        <f t="shared" si="19"/>
        <v>#N/A</v>
      </c>
      <c r="I99" t="e">
        <f t="shared" si="20"/>
        <v>#N/A</v>
      </c>
      <c r="J99" t="e">
        <f t="shared" si="21"/>
        <v>#N/A</v>
      </c>
      <c r="K99" t="e">
        <f t="shared" si="22"/>
        <v>#N/A</v>
      </c>
      <c r="L99" t="e">
        <f t="shared" si="23"/>
        <v>#N/A</v>
      </c>
      <c r="M99" t="e">
        <f t="shared" si="24"/>
        <v>#N/A</v>
      </c>
    </row>
    <row r="100" spans="1:13">
      <c r="A100" s="1"/>
      <c r="B100" s="46"/>
    </row>
    <row r="101" spans="1:13">
      <c r="A101" s="1"/>
      <c r="B101" s="46"/>
    </row>
    <row r="102" spans="1:13">
      <c r="A102" s="1"/>
      <c r="B102" s="46"/>
    </row>
    <row r="103" spans="1:13">
      <c r="A103" s="1"/>
      <c r="B103" s="46"/>
    </row>
    <row r="104" spans="1:13">
      <c r="A104" s="1"/>
      <c r="B104" s="46"/>
    </row>
    <row r="105" spans="1:13">
      <c r="A105" s="1"/>
      <c r="B105" s="46"/>
    </row>
    <row r="106" spans="1:13">
      <c r="A106" s="1"/>
      <c r="B106" s="46"/>
    </row>
    <row r="107" spans="1:13">
      <c r="A107" s="1"/>
      <c r="B107" s="46"/>
    </row>
    <row r="108" spans="1:13">
      <c r="A108" s="1"/>
      <c r="B108" s="46"/>
    </row>
    <row r="109" spans="1:13">
      <c r="A109" s="1"/>
      <c r="B109" s="46"/>
    </row>
    <row r="110" spans="1:13">
      <c r="A110" s="1"/>
      <c r="B110" s="46"/>
    </row>
    <row r="111" spans="1:13" ht="46.5">
      <c r="A111" s="15" t="s">
        <v>40</v>
      </c>
      <c r="B111" s="46"/>
    </row>
    <row r="112" spans="1:13">
      <c r="A112" s="10" t="s">
        <v>1</v>
      </c>
      <c r="B112" s="46" t="s">
        <v>2</v>
      </c>
      <c r="C112" t="s">
        <v>41</v>
      </c>
      <c r="D112" t="s">
        <v>42</v>
      </c>
      <c r="E112" t="s">
        <v>43</v>
      </c>
      <c r="F112" t="s">
        <v>44</v>
      </c>
      <c r="G112" t="s">
        <v>56</v>
      </c>
      <c r="H112" t="s">
        <v>45</v>
      </c>
      <c r="I112" t="s">
        <v>57</v>
      </c>
      <c r="J112" t="s">
        <v>58</v>
      </c>
    </row>
    <row r="113" spans="1:10" ht="25.5">
      <c r="A113" s="1" t="s">
        <v>100</v>
      </c>
      <c r="B113" s="46" t="s">
        <v>349</v>
      </c>
      <c r="C113" t="e">
        <f>VLOOKUP(B113,$BG$4:$BR$15,3,FALSE)</f>
        <v>#N/A</v>
      </c>
      <c r="D113" t="e">
        <f>VLOOKUP(B113,$BG$4:$BR$6,4,FALSE)</f>
        <v>#N/A</v>
      </c>
      <c r="E113" t="e">
        <f>VLOOKUP(B113,$BG$4:$BR$6,6,FALSE)</f>
        <v>#N/A</v>
      </c>
      <c r="F113" t="e">
        <f>VLOOKUP(B113,$BG$4:$BR$6,7,FALSE)</f>
        <v>#N/A</v>
      </c>
      <c r="G113" t="e">
        <f>VLOOKUP(B113,$BG$4:$BR$6,9,FALSE)</f>
        <v>#N/A</v>
      </c>
      <c r="H113" t="e">
        <f>VLOOKUP(B113,$BG$4:$BR$6,10,FALSE)</f>
        <v>#N/A</v>
      </c>
      <c r="I113" t="e">
        <f>VLOOKUP(B113,$BG$4:$BR$6,11,FALSE)</f>
        <v>#N/A</v>
      </c>
      <c r="J113" t="e">
        <f>VLOOKUP(B113,$BG$4:$BR$6,12,FALSE)</f>
        <v>#N/A</v>
      </c>
    </row>
    <row r="114" spans="1:10" ht="25.5">
      <c r="A114" s="1" t="s">
        <v>100</v>
      </c>
      <c r="B114" s="46" t="s">
        <v>350</v>
      </c>
      <c r="C114">
        <f>VLOOKUP(B114,$BG$4:$BR$15,3,FALSE)</f>
        <v>3</v>
      </c>
      <c r="D114">
        <f t="shared" ref="D114:D116" si="25">VLOOKUP(B114,$BG$4:$BR$6,4,FALSE)</f>
        <v>3</v>
      </c>
      <c r="E114">
        <f t="shared" ref="E114:E116" si="26">VLOOKUP(B114,$BG$4:$BR$6,6,FALSE)</f>
        <v>2</v>
      </c>
      <c r="F114">
        <f t="shared" ref="F114:F116" si="27">VLOOKUP(B114,$BG$4:$BR$6,7,FALSE)</f>
        <v>3</v>
      </c>
      <c r="G114">
        <f t="shared" ref="G114:G116" si="28">VLOOKUP(B114,$BG$4:$BR$6,9,FALSE)</f>
        <v>9</v>
      </c>
      <c r="H114">
        <f t="shared" ref="H114:H116" si="29">VLOOKUP(B114,$BG$4:$BR$6,10,FALSE)</f>
        <v>0</v>
      </c>
      <c r="I114">
        <f t="shared" ref="I114:I116" si="30">VLOOKUP(B114,$BG$4:$BR$6,11,FALSE)</f>
        <v>0</v>
      </c>
      <c r="J114">
        <f t="shared" ref="J114:J116" si="31">VLOOKUP(B114,$BG$4:$BR$6,12,FALSE)</f>
        <v>0</v>
      </c>
    </row>
    <row r="115" spans="1:10" ht="25.5">
      <c r="A115" s="1" t="s">
        <v>100</v>
      </c>
      <c r="B115" s="46" t="s">
        <v>351</v>
      </c>
      <c r="C115" t="e">
        <f>VLOOKUP(B115,$BG$4:$BR$15,3,FALSE)</f>
        <v>#N/A</v>
      </c>
      <c r="D115" t="e">
        <f t="shared" si="25"/>
        <v>#N/A</v>
      </c>
      <c r="E115" t="e">
        <f t="shared" si="26"/>
        <v>#N/A</v>
      </c>
      <c r="F115" t="e">
        <f t="shared" si="27"/>
        <v>#N/A</v>
      </c>
      <c r="G115" t="e">
        <f t="shared" si="28"/>
        <v>#N/A</v>
      </c>
      <c r="H115" t="e">
        <f t="shared" si="29"/>
        <v>#N/A</v>
      </c>
      <c r="I115" t="e">
        <f t="shared" si="30"/>
        <v>#N/A</v>
      </c>
      <c r="J115" t="e">
        <f t="shared" si="31"/>
        <v>#N/A</v>
      </c>
    </row>
    <row r="116" spans="1:10" ht="38.25">
      <c r="A116" s="1" t="s">
        <v>277</v>
      </c>
      <c r="B116" s="46" t="s">
        <v>352</v>
      </c>
      <c r="C116">
        <f>VLOOKUP(B116,$BG$4:$BR$15,3,FALSE)</f>
        <v>0</v>
      </c>
      <c r="D116">
        <f t="shared" si="25"/>
        <v>0</v>
      </c>
      <c r="E116">
        <f t="shared" si="26"/>
        <v>0</v>
      </c>
      <c r="F116">
        <f t="shared" si="27"/>
        <v>0</v>
      </c>
      <c r="G116">
        <f t="shared" si="28"/>
        <v>0</v>
      </c>
      <c r="H116">
        <f t="shared" si="29"/>
        <v>2</v>
      </c>
      <c r="I116">
        <f t="shared" si="30"/>
        <v>79</v>
      </c>
      <c r="J116">
        <f t="shared" si="31"/>
        <v>39.5</v>
      </c>
    </row>
    <row r="117" spans="1:10">
      <c r="A117" s="1"/>
      <c r="B117" s="46"/>
    </row>
    <row r="118" spans="1:10">
      <c r="A118" s="1"/>
      <c r="B118" s="46"/>
    </row>
    <row r="119" spans="1:10">
      <c r="A119" s="1"/>
      <c r="B119" s="46"/>
    </row>
    <row r="120" spans="1:10">
      <c r="A120" s="1"/>
      <c r="B120" s="46"/>
    </row>
    <row r="121" spans="1:10">
      <c r="A121" s="1"/>
      <c r="B121" s="46"/>
    </row>
    <row r="122" spans="1:10">
      <c r="A122" s="1"/>
      <c r="B122" s="46"/>
    </row>
    <row r="123" spans="1:10">
      <c r="A123" s="1"/>
      <c r="B123" s="46"/>
    </row>
    <row r="124" spans="1:10">
      <c r="A124" s="1"/>
      <c r="B124" s="46"/>
    </row>
    <row r="125" spans="1:10">
      <c r="A125" s="1"/>
      <c r="B125" s="46"/>
    </row>
    <row r="126" spans="1:10">
      <c r="A126" s="1"/>
      <c r="B126" s="46"/>
    </row>
    <row r="127" spans="1:10">
      <c r="A127" s="1"/>
      <c r="B127" s="46"/>
    </row>
    <row r="128" spans="1:10">
      <c r="A128" s="1"/>
      <c r="B128" s="46"/>
    </row>
    <row r="129" spans="1:2">
      <c r="A129" s="1"/>
      <c r="B129" s="46"/>
    </row>
    <row r="130" spans="1:2">
      <c r="A130" s="1"/>
      <c r="B130" s="46"/>
    </row>
    <row r="131" spans="1:2">
      <c r="A131" s="1"/>
      <c r="B131" s="46"/>
    </row>
    <row r="132" spans="1:2">
      <c r="A132" s="1"/>
      <c r="B132" s="46"/>
    </row>
  </sheetData>
  <mergeCells count="13">
    <mergeCell ref="BG2:BH2"/>
    <mergeCell ref="BI2:BO2"/>
    <mergeCell ref="BP2:BR2"/>
    <mergeCell ref="AK2:AN2"/>
    <mergeCell ref="AP2:AQ2"/>
    <mergeCell ref="AR2:AV2"/>
    <mergeCell ref="AW2:BA2"/>
    <mergeCell ref="BB2:BE2"/>
    <mergeCell ref="O2:P2"/>
    <mergeCell ref="Q2:Y2"/>
    <mergeCell ref="AA2:AB2"/>
    <mergeCell ref="AC2:AF2"/>
    <mergeCell ref="AG2:AJ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858F1-B414-40EE-B2C7-BE140B51AFBE}">
  <dimension ref="A1:BR132"/>
  <sheetViews>
    <sheetView topLeftCell="A64" workbookViewId="0">
      <selection activeCell="BG2" sqref="BG2:BR5"/>
    </sheetView>
  </sheetViews>
  <sheetFormatPr defaultRowHeight="15.75"/>
  <sheetData>
    <row r="1" spans="1:70" ht="36">
      <c r="A1" s="14" t="s">
        <v>9</v>
      </c>
      <c r="O1" s="12" t="s">
        <v>49</v>
      </c>
      <c r="AA1" s="12" t="s">
        <v>48</v>
      </c>
      <c r="AP1" s="13" t="s">
        <v>50</v>
      </c>
      <c r="BG1" s="11" t="s">
        <v>353</v>
      </c>
    </row>
    <row r="2" spans="1:70">
      <c r="A2" t="s">
        <v>1</v>
      </c>
      <c r="B2" s="46" t="s">
        <v>2</v>
      </c>
      <c r="C2" s="46" t="s">
        <v>3</v>
      </c>
      <c r="D2" s="46" t="s">
        <v>4</v>
      </c>
      <c r="E2" s="46" t="s">
        <v>5</v>
      </c>
      <c r="F2" s="46" t="s">
        <v>6</v>
      </c>
      <c r="G2" s="46" t="s">
        <v>7</v>
      </c>
      <c r="H2" s="46" t="s">
        <v>0</v>
      </c>
      <c r="I2" s="46" t="s">
        <v>8</v>
      </c>
      <c r="J2" s="46" t="s">
        <v>46</v>
      </c>
      <c r="K2" s="46" t="s">
        <v>35</v>
      </c>
      <c r="L2" s="46" t="s">
        <v>33</v>
      </c>
      <c r="M2" s="46" t="s">
        <v>34</v>
      </c>
      <c r="O2" s="76"/>
      <c r="P2" s="76"/>
      <c r="Q2" s="76" t="s">
        <v>9</v>
      </c>
      <c r="R2" s="76"/>
      <c r="S2" s="76"/>
      <c r="T2" s="76"/>
      <c r="U2" s="76"/>
      <c r="V2" s="76"/>
      <c r="W2" s="76"/>
      <c r="X2" s="76"/>
      <c r="Y2" s="76"/>
      <c r="AA2" s="76"/>
      <c r="AB2" s="76"/>
      <c r="AC2" s="76" t="s">
        <v>26</v>
      </c>
      <c r="AD2" s="76"/>
      <c r="AE2" s="76"/>
      <c r="AF2" s="76"/>
      <c r="AG2" s="76" t="s">
        <v>27</v>
      </c>
      <c r="AH2" s="76"/>
      <c r="AI2" s="76"/>
      <c r="AJ2" s="76"/>
      <c r="AK2" s="76" t="s">
        <v>378</v>
      </c>
      <c r="AL2" s="76"/>
      <c r="AM2" s="76"/>
      <c r="AN2" s="76"/>
      <c r="AP2" s="76"/>
      <c r="AQ2" s="76"/>
      <c r="AR2" s="76" t="s">
        <v>382</v>
      </c>
      <c r="AS2" s="76"/>
      <c r="AT2" s="76"/>
      <c r="AU2" s="76"/>
      <c r="AV2" s="76"/>
      <c r="AW2" s="76" t="s">
        <v>383</v>
      </c>
      <c r="AX2" s="76"/>
      <c r="AY2" s="76"/>
      <c r="AZ2" s="76"/>
      <c r="BA2" s="76"/>
      <c r="BB2" s="76" t="s">
        <v>384</v>
      </c>
      <c r="BC2" s="76"/>
      <c r="BD2" s="76"/>
      <c r="BE2" s="76"/>
      <c r="BG2" s="76"/>
      <c r="BH2" s="76"/>
      <c r="BI2" s="76" t="s">
        <v>40</v>
      </c>
      <c r="BJ2" s="76"/>
      <c r="BK2" s="76"/>
      <c r="BL2" s="76"/>
      <c r="BM2" s="76"/>
      <c r="BN2" s="76"/>
      <c r="BO2" s="76"/>
      <c r="BP2" s="76" t="s">
        <v>389</v>
      </c>
      <c r="BQ2" s="76"/>
      <c r="BR2" s="76"/>
    </row>
    <row r="3" spans="1:70">
      <c r="A3" s="1" t="s">
        <v>105</v>
      </c>
      <c r="B3" s="46" t="s">
        <v>279</v>
      </c>
      <c r="C3" s="1" t="e">
        <f>VLOOKUP(B3,$O$4:$Y$11,3,FALSE)</f>
        <v>#N/A</v>
      </c>
      <c r="D3" s="1" t="e">
        <f>VLOOKUP(B3,$O$4:$Y$11,4,FALSE)</f>
        <v>#N/A</v>
      </c>
      <c r="E3" s="1" t="e">
        <f>VLOOKUP(B3,$O$4:$Y$11,5,FALSE)</f>
        <v>#N/A</v>
      </c>
      <c r="F3" s="1" t="e">
        <f>VLOOKUP(B3,$O$4:$Y$11,6,FALSE)</f>
        <v>#N/A</v>
      </c>
      <c r="G3" s="1" t="e">
        <f>VLOOKUP(B3,$O$4:$Y$11,7,FALSE)</f>
        <v>#N/A</v>
      </c>
      <c r="H3" s="1" t="e">
        <f>VLOOKUP(B3,$O$4:$Y$11,9,FALSE)</f>
        <v>#N/A</v>
      </c>
      <c r="I3" s="1" t="e">
        <f>VLOOKUP(B3,$O$4:$Y$11,10,FALSE)</f>
        <v>#N/A</v>
      </c>
      <c r="J3" s="1" t="e">
        <f>VLOOKUP(B3,$O$4:$Y$11,11,FALSE)</f>
        <v>#N/A</v>
      </c>
      <c r="K3" s="1" t="e">
        <f>VLOOKUP(B3,$AA$4:$AN$56,3,FALSE)</f>
        <v>#N/A</v>
      </c>
      <c r="L3" s="1" t="e">
        <f>VLOOKUP(B3,$AA$4:$AN$56,4,FALSE)</f>
        <v>#N/A</v>
      </c>
      <c r="M3" s="1" t="e">
        <f>VLOOKUP(B3,$AA$4:$AN$56,6,FALSE)</f>
        <v>#N/A</v>
      </c>
      <c r="O3" s="79" t="s">
        <v>2</v>
      </c>
      <c r="P3" s="79" t="s">
        <v>374</v>
      </c>
      <c r="Q3" s="79" t="s">
        <v>3</v>
      </c>
      <c r="R3" s="79" t="s">
        <v>4</v>
      </c>
      <c r="S3" s="79" t="s">
        <v>5</v>
      </c>
      <c r="T3" s="79" t="s">
        <v>6</v>
      </c>
      <c r="U3" s="79" t="s">
        <v>7</v>
      </c>
      <c r="V3" s="79" t="s">
        <v>375</v>
      </c>
      <c r="W3" s="79" t="s">
        <v>0</v>
      </c>
      <c r="X3" s="79" t="s">
        <v>8</v>
      </c>
      <c r="Y3" s="79" t="s">
        <v>376</v>
      </c>
      <c r="AA3" s="81" t="s">
        <v>2</v>
      </c>
      <c r="AB3" s="81" t="s">
        <v>374</v>
      </c>
      <c r="AC3" s="81" t="s">
        <v>4</v>
      </c>
      <c r="AD3" s="81" t="s">
        <v>6</v>
      </c>
      <c r="AE3" s="81" t="s">
        <v>28</v>
      </c>
      <c r="AF3" s="81" t="s">
        <v>0</v>
      </c>
      <c r="AG3" s="81" t="s">
        <v>379</v>
      </c>
      <c r="AH3" s="81" t="s">
        <v>6</v>
      </c>
      <c r="AI3" s="81" t="s">
        <v>28</v>
      </c>
      <c r="AJ3" s="81" t="s">
        <v>0</v>
      </c>
      <c r="AK3" s="81" t="s">
        <v>380</v>
      </c>
      <c r="AL3" s="81" t="s">
        <v>6</v>
      </c>
      <c r="AM3" s="81" t="s">
        <v>28</v>
      </c>
      <c r="AN3" s="81" t="s">
        <v>0</v>
      </c>
      <c r="AP3" s="83" t="s">
        <v>2</v>
      </c>
      <c r="AQ3" s="83" t="s">
        <v>374</v>
      </c>
      <c r="AR3" s="83" t="s">
        <v>36</v>
      </c>
      <c r="AS3" s="83" t="s">
        <v>37</v>
      </c>
      <c r="AT3" s="83" t="s">
        <v>38</v>
      </c>
      <c r="AU3" s="83" t="s">
        <v>385</v>
      </c>
      <c r="AV3" s="83" t="s">
        <v>386</v>
      </c>
      <c r="AW3" s="83" t="s">
        <v>8</v>
      </c>
      <c r="AX3" s="83" t="s">
        <v>6</v>
      </c>
      <c r="AY3" s="83" t="s">
        <v>28</v>
      </c>
      <c r="AZ3" s="83" t="s">
        <v>0</v>
      </c>
      <c r="BA3" s="83" t="s">
        <v>387</v>
      </c>
      <c r="BB3" s="83" t="s">
        <v>15</v>
      </c>
      <c r="BC3" s="83" t="s">
        <v>6</v>
      </c>
      <c r="BD3" s="83" t="s">
        <v>0</v>
      </c>
      <c r="BE3" s="83" t="s">
        <v>39</v>
      </c>
      <c r="BG3" s="85" t="s">
        <v>2</v>
      </c>
      <c r="BH3" s="85" t="s">
        <v>374</v>
      </c>
      <c r="BI3" s="85" t="s">
        <v>41</v>
      </c>
      <c r="BJ3" s="85" t="s">
        <v>42</v>
      </c>
      <c r="BK3" s="85" t="s">
        <v>390</v>
      </c>
      <c r="BL3" s="85" t="s">
        <v>43</v>
      </c>
      <c r="BM3" s="85" t="s">
        <v>44</v>
      </c>
      <c r="BN3" s="85" t="s">
        <v>391</v>
      </c>
      <c r="BO3" s="85" t="s">
        <v>392</v>
      </c>
      <c r="BP3" s="85" t="s">
        <v>45</v>
      </c>
      <c r="BQ3" s="85" t="s">
        <v>6</v>
      </c>
      <c r="BR3" s="85" t="s">
        <v>28</v>
      </c>
    </row>
    <row r="4" spans="1:70" ht="30">
      <c r="A4" s="1" t="s">
        <v>105</v>
      </c>
      <c r="B4" s="46" t="s">
        <v>280</v>
      </c>
      <c r="C4" s="1" t="e">
        <f>VLOOKUP(B4,$O$4:$Y$11,3,FALSE)</f>
        <v>#N/A</v>
      </c>
      <c r="D4" s="1" t="e">
        <f>VLOOKUP(B4,$O$4:$Y$11,4,FALSE)</f>
        <v>#N/A</v>
      </c>
      <c r="E4" s="1" t="e">
        <f>VLOOKUP(B4,$O$4:$Y$11,5,FALSE)</f>
        <v>#N/A</v>
      </c>
      <c r="F4" s="1" t="e">
        <f>VLOOKUP(B4,$O$4:$Y$11,6,FALSE)</f>
        <v>#N/A</v>
      </c>
      <c r="G4" s="1" t="e">
        <f>VLOOKUP(B4,$O$4:$Y$11,7,FALSE)</f>
        <v>#N/A</v>
      </c>
      <c r="H4" s="1" t="e">
        <f>VLOOKUP(B4,$O$4:$Y$11,9,FALSE)</f>
        <v>#N/A</v>
      </c>
      <c r="I4" s="1" t="e">
        <f>VLOOKUP(B4,$O$4:$Y$11,10,FALSE)</f>
        <v>#N/A</v>
      </c>
      <c r="J4" s="1" t="e">
        <f>VLOOKUP(B4,$O$4:$Y$11,11,FALSE)</f>
        <v>#N/A</v>
      </c>
      <c r="K4" s="1" t="e">
        <f t="shared" ref="K4:K7" si="0">VLOOKUP(B4,$AA$4:$AN$56,3,FALSE)</f>
        <v>#N/A</v>
      </c>
      <c r="L4" s="1" t="e">
        <f t="shared" ref="L4:L7" si="1">VLOOKUP(B4,$AA$4:$AN$56,4,FALSE)</f>
        <v>#N/A</v>
      </c>
      <c r="M4" s="1" t="e">
        <f t="shared" ref="M4:M7" si="2">VLOOKUP(B4,$AA$4:$AN$56,6,FALSE)</f>
        <v>#N/A</v>
      </c>
      <c r="O4" s="79" t="s">
        <v>282</v>
      </c>
      <c r="P4" s="80" t="s">
        <v>377</v>
      </c>
      <c r="Q4" s="80">
        <v>21</v>
      </c>
      <c r="R4" s="80">
        <v>39</v>
      </c>
      <c r="S4" s="80">
        <v>53.8</v>
      </c>
      <c r="T4" s="80">
        <v>176</v>
      </c>
      <c r="U4" s="80">
        <v>4.5</v>
      </c>
      <c r="V4" s="80">
        <v>2.2000000000000002</v>
      </c>
      <c r="W4" s="80">
        <v>0</v>
      </c>
      <c r="X4" s="80">
        <v>2</v>
      </c>
      <c r="Y4" s="80">
        <v>81.5</v>
      </c>
      <c r="AA4" s="81" t="s">
        <v>286</v>
      </c>
      <c r="AB4" s="82" t="s">
        <v>377</v>
      </c>
      <c r="AC4" s="82">
        <v>15</v>
      </c>
      <c r="AD4" s="82">
        <v>44</v>
      </c>
      <c r="AE4" s="82">
        <v>2.9</v>
      </c>
      <c r="AF4" s="82">
        <v>0</v>
      </c>
      <c r="AG4" s="82">
        <v>1</v>
      </c>
      <c r="AH4" s="82">
        <v>9</v>
      </c>
      <c r="AI4" s="82">
        <v>9</v>
      </c>
      <c r="AJ4" s="82">
        <v>0</v>
      </c>
      <c r="AK4" s="82">
        <v>16</v>
      </c>
      <c r="AL4" s="82">
        <v>53</v>
      </c>
      <c r="AM4" s="82">
        <v>3.3</v>
      </c>
      <c r="AN4" s="82">
        <v>0</v>
      </c>
      <c r="AP4" s="83" t="s">
        <v>331</v>
      </c>
      <c r="AQ4" s="84" t="s">
        <v>377</v>
      </c>
      <c r="AR4" s="84">
        <v>3</v>
      </c>
      <c r="AS4" s="84">
        <v>6</v>
      </c>
      <c r="AT4" s="84">
        <v>9</v>
      </c>
      <c r="AU4" s="84">
        <v>0.5</v>
      </c>
      <c r="AV4" s="84">
        <v>0.5</v>
      </c>
      <c r="AW4" s="84"/>
      <c r="AX4" s="84"/>
      <c r="AY4" s="84"/>
      <c r="AZ4" s="84"/>
      <c r="BA4" s="84"/>
      <c r="BB4" s="84"/>
      <c r="BC4" s="84"/>
      <c r="BD4" s="84"/>
      <c r="BE4" s="84"/>
      <c r="BG4" s="85" t="s">
        <v>350</v>
      </c>
      <c r="BH4" s="86" t="s">
        <v>377</v>
      </c>
      <c r="BI4" s="86">
        <v>1</v>
      </c>
      <c r="BJ4" s="86">
        <v>1</v>
      </c>
      <c r="BK4" s="86">
        <v>100</v>
      </c>
      <c r="BL4" s="86">
        <v>1</v>
      </c>
      <c r="BM4" s="86">
        <v>3</v>
      </c>
      <c r="BN4" s="86">
        <v>33.299999999999997</v>
      </c>
      <c r="BO4" s="86">
        <v>4</v>
      </c>
      <c r="BP4" s="86"/>
      <c r="BQ4" s="86"/>
      <c r="BR4" s="86"/>
    </row>
    <row r="5" spans="1:70" ht="45">
      <c r="A5" s="1" t="s">
        <v>105</v>
      </c>
      <c r="B5" s="46" t="s">
        <v>281</v>
      </c>
      <c r="C5" s="1" t="e">
        <f>VLOOKUP(B5,$O$4:$Y$11,3,FALSE)</f>
        <v>#N/A</v>
      </c>
      <c r="D5" s="1" t="e">
        <f>VLOOKUP(B5,$O$4:$Y$11,4,FALSE)</f>
        <v>#N/A</v>
      </c>
      <c r="E5" s="1" t="e">
        <f>VLOOKUP(B5,$O$4:$Y$11,5,FALSE)</f>
        <v>#N/A</v>
      </c>
      <c r="F5" s="1" t="e">
        <f>VLOOKUP(B5,$O$4:$Y$11,6,FALSE)</f>
        <v>#N/A</v>
      </c>
      <c r="G5" s="1" t="e">
        <f>VLOOKUP(B5,$O$4:$Y$11,7,FALSE)</f>
        <v>#N/A</v>
      </c>
      <c r="H5" s="1" t="e">
        <f>VLOOKUP(B5,$O$4:$Y$11,9,FALSE)</f>
        <v>#N/A</v>
      </c>
      <c r="I5" s="1" t="e">
        <f>VLOOKUP(B5,$O$4:$Y$11,10,FALSE)</f>
        <v>#N/A</v>
      </c>
      <c r="J5" s="1" t="e">
        <f>VLOOKUP(B5,$O$4:$Y$11,11,FALSE)</f>
        <v>#N/A</v>
      </c>
      <c r="K5" s="1" t="e">
        <f t="shared" si="0"/>
        <v>#N/A</v>
      </c>
      <c r="L5" s="1" t="e">
        <f t="shared" si="1"/>
        <v>#N/A</v>
      </c>
      <c r="M5" s="1" t="e">
        <f t="shared" si="2"/>
        <v>#N/A</v>
      </c>
      <c r="O5" s="46"/>
      <c r="P5" s="1"/>
      <c r="Q5" s="1"/>
      <c r="R5" s="1"/>
      <c r="S5" s="1"/>
      <c r="T5" s="1"/>
      <c r="U5" s="1"/>
      <c r="V5" s="1"/>
      <c r="W5" s="1"/>
      <c r="X5" s="1"/>
      <c r="Y5" s="1"/>
      <c r="AA5" s="81" t="s">
        <v>287</v>
      </c>
      <c r="AB5" s="82" t="s">
        <v>377</v>
      </c>
      <c r="AC5" s="82">
        <v>6</v>
      </c>
      <c r="AD5" s="82">
        <v>21</v>
      </c>
      <c r="AE5" s="82">
        <v>3.5</v>
      </c>
      <c r="AF5" s="82">
        <v>0</v>
      </c>
      <c r="AG5" s="82">
        <v>2</v>
      </c>
      <c r="AH5" s="82">
        <v>5</v>
      </c>
      <c r="AI5" s="82">
        <v>2.5</v>
      </c>
      <c r="AJ5" s="82">
        <v>0</v>
      </c>
      <c r="AK5" s="82">
        <v>8</v>
      </c>
      <c r="AL5" s="82">
        <v>26</v>
      </c>
      <c r="AM5" s="82">
        <v>3.3</v>
      </c>
      <c r="AN5" s="82">
        <v>0</v>
      </c>
      <c r="AP5" s="83" t="s">
        <v>324</v>
      </c>
      <c r="AQ5" s="84" t="s">
        <v>377</v>
      </c>
      <c r="AR5" s="84">
        <v>4</v>
      </c>
      <c r="AS5" s="84">
        <v>4</v>
      </c>
      <c r="AT5" s="84">
        <v>8</v>
      </c>
      <c r="AU5" s="84">
        <v>0.5</v>
      </c>
      <c r="AV5" s="84">
        <v>0</v>
      </c>
      <c r="AW5" s="84"/>
      <c r="AX5" s="84"/>
      <c r="AY5" s="84"/>
      <c r="AZ5" s="84"/>
      <c r="BA5" s="84"/>
      <c r="BB5" s="84"/>
      <c r="BC5" s="84"/>
      <c r="BD5" s="84"/>
      <c r="BE5" s="84"/>
      <c r="BG5" s="85" t="s">
        <v>352</v>
      </c>
      <c r="BH5" s="86" t="s">
        <v>377</v>
      </c>
      <c r="BI5" s="86"/>
      <c r="BJ5" s="86"/>
      <c r="BK5" s="86"/>
      <c r="BL5" s="86"/>
      <c r="BM5" s="86"/>
      <c r="BN5" s="86"/>
      <c r="BO5" s="86"/>
      <c r="BP5" s="86">
        <v>2</v>
      </c>
      <c r="BQ5" s="86">
        <v>108</v>
      </c>
      <c r="BR5" s="86">
        <v>54</v>
      </c>
    </row>
    <row r="6" spans="1:70" ht="30">
      <c r="A6" s="1" t="s">
        <v>105</v>
      </c>
      <c r="B6" s="46" t="s">
        <v>282</v>
      </c>
      <c r="C6" s="1">
        <f>VLOOKUP(B6,$O$4:$Y$11,3,FALSE)</f>
        <v>21</v>
      </c>
      <c r="D6" s="1">
        <f>VLOOKUP(B6,$O$4:$Y$11,4,FALSE)</f>
        <v>39</v>
      </c>
      <c r="E6" s="1">
        <f>VLOOKUP(B6,$O$4:$Y$11,5,FALSE)</f>
        <v>53.8</v>
      </c>
      <c r="F6" s="1">
        <f>VLOOKUP(B6,$O$4:$Y$11,6,FALSE)</f>
        <v>176</v>
      </c>
      <c r="G6" s="1">
        <f>VLOOKUP(B6,$O$4:$Y$11,7,FALSE)</f>
        <v>4.5</v>
      </c>
      <c r="H6" s="1">
        <f>VLOOKUP(B6,$O$4:$Y$11,9,FALSE)</f>
        <v>0</v>
      </c>
      <c r="I6" s="1">
        <f>VLOOKUP(B6,$O$4:$Y$11,10,FALSE)</f>
        <v>2</v>
      </c>
      <c r="J6" s="1">
        <f>VLOOKUP(B6,$O$4:$Y$11,11,FALSE)</f>
        <v>81.5</v>
      </c>
      <c r="K6" s="1">
        <f t="shared" si="0"/>
        <v>2</v>
      </c>
      <c r="L6" s="1">
        <f t="shared" si="1"/>
        <v>22</v>
      </c>
      <c r="M6" s="1">
        <f t="shared" si="2"/>
        <v>0</v>
      </c>
      <c r="O6" s="46"/>
      <c r="P6" s="1"/>
      <c r="Q6" s="1"/>
      <c r="R6" s="1"/>
      <c r="S6" s="1"/>
      <c r="T6" s="1"/>
      <c r="U6" s="1"/>
      <c r="V6" s="1"/>
      <c r="W6" s="1"/>
      <c r="X6" s="1"/>
      <c r="Y6" s="1"/>
      <c r="AA6" s="81" t="s">
        <v>282</v>
      </c>
      <c r="AB6" s="82" t="s">
        <v>377</v>
      </c>
      <c r="AC6" s="82">
        <v>2</v>
      </c>
      <c r="AD6" s="82">
        <v>22</v>
      </c>
      <c r="AE6" s="82">
        <v>11</v>
      </c>
      <c r="AF6" s="82">
        <v>0</v>
      </c>
      <c r="AG6" s="82"/>
      <c r="AH6" s="82"/>
      <c r="AI6" s="82"/>
      <c r="AJ6" s="82"/>
      <c r="AK6" s="82">
        <v>2</v>
      </c>
      <c r="AL6" s="82">
        <v>22</v>
      </c>
      <c r="AM6" s="82">
        <v>11</v>
      </c>
      <c r="AN6" s="82">
        <v>0</v>
      </c>
      <c r="AP6" s="83" t="s">
        <v>318</v>
      </c>
      <c r="AQ6" s="84" t="s">
        <v>377</v>
      </c>
      <c r="AR6" s="84">
        <v>5</v>
      </c>
      <c r="AS6" s="84">
        <v>2</v>
      </c>
      <c r="AT6" s="84">
        <v>7</v>
      </c>
      <c r="AU6" s="84">
        <v>0</v>
      </c>
      <c r="AV6" s="84">
        <v>0</v>
      </c>
      <c r="AW6" s="84"/>
      <c r="AX6" s="84"/>
      <c r="AY6" s="84"/>
      <c r="AZ6" s="84"/>
      <c r="BA6" s="84"/>
      <c r="BB6" s="84"/>
      <c r="BC6" s="84"/>
      <c r="BD6" s="84"/>
      <c r="BE6" s="84"/>
      <c r="BG6" s="46"/>
      <c r="BH6" s="1"/>
      <c r="BI6" s="10"/>
      <c r="BJ6" s="10"/>
      <c r="BK6" s="10"/>
      <c r="BL6" s="10"/>
      <c r="BM6" s="10"/>
      <c r="BN6" s="10"/>
      <c r="BO6" s="10"/>
      <c r="BP6" s="1"/>
      <c r="BQ6" s="1"/>
      <c r="BR6" s="1"/>
    </row>
    <row r="7" spans="1:70" ht="30">
      <c r="A7" s="1" t="s">
        <v>105</v>
      </c>
      <c r="B7" s="46" t="s">
        <v>283</v>
      </c>
      <c r="C7" s="1" t="e">
        <f>VLOOKUP(B7,$O$4:$Y$11,3,FALSE)</f>
        <v>#N/A</v>
      </c>
      <c r="D7" s="1" t="e">
        <f>VLOOKUP(B7,$O$4:$Y$11,4,FALSE)</f>
        <v>#N/A</v>
      </c>
      <c r="E7" s="1" t="e">
        <f>VLOOKUP(B7,$O$4:$Y$11,5,FALSE)</f>
        <v>#N/A</v>
      </c>
      <c r="F7" s="1" t="e">
        <f>VLOOKUP(B7,$O$4:$Y$11,6,FALSE)</f>
        <v>#N/A</v>
      </c>
      <c r="G7" s="1" t="e">
        <f>VLOOKUP(B7,$O$4:$Y$11,7,FALSE)</f>
        <v>#N/A</v>
      </c>
      <c r="H7" s="1" t="e">
        <f>VLOOKUP(B7,$O$4:$Y$11,9,FALSE)</f>
        <v>#N/A</v>
      </c>
      <c r="I7" s="1" t="e">
        <f>VLOOKUP(B7,$O$4:$Y$11,10,FALSE)</f>
        <v>#N/A</v>
      </c>
      <c r="J7" s="1" t="e">
        <f>VLOOKUP(B7,$O$4:$Y$11,11,FALSE)</f>
        <v>#N/A</v>
      </c>
      <c r="K7" s="1" t="e">
        <f t="shared" si="0"/>
        <v>#N/A</v>
      </c>
      <c r="L7" s="1" t="e">
        <f t="shared" si="1"/>
        <v>#N/A</v>
      </c>
      <c r="M7" s="1" t="e">
        <f t="shared" si="2"/>
        <v>#N/A</v>
      </c>
      <c r="AA7" s="81" t="s">
        <v>292</v>
      </c>
      <c r="AB7" s="82" t="s">
        <v>377</v>
      </c>
      <c r="AC7" s="82">
        <v>1</v>
      </c>
      <c r="AD7" s="82">
        <v>1</v>
      </c>
      <c r="AE7" s="82">
        <v>1</v>
      </c>
      <c r="AF7" s="82">
        <v>0</v>
      </c>
      <c r="AG7" s="82">
        <v>3</v>
      </c>
      <c r="AH7" s="82">
        <v>15</v>
      </c>
      <c r="AI7" s="82">
        <v>5</v>
      </c>
      <c r="AJ7" s="82">
        <v>0</v>
      </c>
      <c r="AK7" s="82">
        <v>4</v>
      </c>
      <c r="AL7" s="82">
        <v>16</v>
      </c>
      <c r="AM7" s="82">
        <v>4</v>
      </c>
      <c r="AN7" s="82">
        <v>0</v>
      </c>
      <c r="AP7" s="83" t="s">
        <v>320</v>
      </c>
      <c r="AQ7" s="84" t="s">
        <v>377</v>
      </c>
      <c r="AR7" s="84">
        <v>5</v>
      </c>
      <c r="AS7" s="84">
        <v>1</v>
      </c>
      <c r="AT7" s="84">
        <v>6</v>
      </c>
      <c r="AU7" s="84">
        <v>0</v>
      </c>
      <c r="AV7" s="84">
        <v>0</v>
      </c>
      <c r="AW7" s="84">
        <v>1</v>
      </c>
      <c r="AX7" s="84">
        <v>52</v>
      </c>
      <c r="AY7" s="84">
        <v>52</v>
      </c>
      <c r="AZ7" s="84">
        <v>1</v>
      </c>
      <c r="BA7" s="84">
        <v>1</v>
      </c>
      <c r="BB7" s="84"/>
      <c r="BC7" s="84"/>
      <c r="BD7" s="84"/>
      <c r="BE7" s="84"/>
    </row>
    <row r="8" spans="1:70" ht="30">
      <c r="A8" s="1"/>
      <c r="B8" s="46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AA8" s="81" t="s">
        <v>354</v>
      </c>
      <c r="AB8" s="82" t="s">
        <v>377</v>
      </c>
      <c r="AC8" s="82"/>
      <c r="AD8" s="82"/>
      <c r="AE8" s="82"/>
      <c r="AF8" s="82"/>
      <c r="AG8" s="82">
        <v>7</v>
      </c>
      <c r="AH8" s="82">
        <v>57</v>
      </c>
      <c r="AI8" s="82">
        <v>8.1</v>
      </c>
      <c r="AJ8" s="82">
        <v>0</v>
      </c>
      <c r="AK8" s="82">
        <v>7</v>
      </c>
      <c r="AL8" s="82">
        <v>57</v>
      </c>
      <c r="AM8" s="82">
        <v>8.1</v>
      </c>
      <c r="AN8" s="82">
        <v>0</v>
      </c>
      <c r="AP8" s="83" t="s">
        <v>388</v>
      </c>
      <c r="AQ8" s="84" t="s">
        <v>377</v>
      </c>
      <c r="AR8" s="84">
        <v>3</v>
      </c>
      <c r="AS8" s="84">
        <v>3</v>
      </c>
      <c r="AT8" s="84">
        <v>6</v>
      </c>
      <c r="AU8" s="84">
        <v>0.5</v>
      </c>
      <c r="AV8" s="84">
        <v>0</v>
      </c>
      <c r="AW8" s="84"/>
      <c r="AX8" s="84"/>
      <c r="AY8" s="84"/>
      <c r="AZ8" s="84"/>
      <c r="BA8" s="84">
        <v>1</v>
      </c>
      <c r="BB8" s="84"/>
      <c r="BC8" s="84"/>
      <c r="BD8" s="84"/>
      <c r="BE8" s="84"/>
    </row>
    <row r="9" spans="1:70" ht="30">
      <c r="A9" s="1"/>
      <c r="B9" s="46"/>
      <c r="P9" s="46"/>
      <c r="Q9" s="1"/>
      <c r="R9" s="1"/>
      <c r="S9" s="1"/>
      <c r="T9" s="1"/>
      <c r="U9" s="1"/>
      <c r="V9" s="1"/>
      <c r="W9" s="1"/>
      <c r="X9" s="1"/>
      <c r="AA9" s="81" t="s">
        <v>302</v>
      </c>
      <c r="AB9" s="82" t="s">
        <v>377</v>
      </c>
      <c r="AC9" s="82"/>
      <c r="AD9" s="82"/>
      <c r="AE9" s="82"/>
      <c r="AF9" s="82"/>
      <c r="AG9" s="82">
        <v>4</v>
      </c>
      <c r="AH9" s="82">
        <v>43</v>
      </c>
      <c r="AI9" s="82">
        <v>10.8</v>
      </c>
      <c r="AJ9" s="82">
        <v>0</v>
      </c>
      <c r="AK9" s="82">
        <v>4</v>
      </c>
      <c r="AL9" s="82">
        <v>43</v>
      </c>
      <c r="AM9" s="82">
        <v>10.8</v>
      </c>
      <c r="AN9" s="82">
        <v>0</v>
      </c>
      <c r="AP9" s="83" t="s">
        <v>345</v>
      </c>
      <c r="AQ9" s="84" t="s">
        <v>377</v>
      </c>
      <c r="AR9" s="84">
        <v>4</v>
      </c>
      <c r="AS9" s="84">
        <v>2</v>
      </c>
      <c r="AT9" s="84">
        <v>6</v>
      </c>
      <c r="AU9" s="84">
        <v>0</v>
      </c>
      <c r="AV9" s="84">
        <v>0</v>
      </c>
      <c r="AW9" s="84"/>
      <c r="AX9" s="84"/>
      <c r="AY9" s="84"/>
      <c r="AZ9" s="84"/>
      <c r="BA9" s="84"/>
      <c r="BB9" s="84"/>
      <c r="BC9" s="84"/>
      <c r="BD9" s="84"/>
      <c r="BE9" s="84"/>
    </row>
    <row r="10" spans="1:70" ht="63">
      <c r="A10" s="17" t="s">
        <v>26</v>
      </c>
      <c r="B10" s="46"/>
      <c r="O10" s="12"/>
      <c r="P10" s="46"/>
      <c r="Q10" s="1"/>
      <c r="R10" s="1"/>
      <c r="S10" s="1"/>
      <c r="T10" s="1"/>
      <c r="U10" s="1"/>
      <c r="V10" s="1"/>
      <c r="W10" s="1"/>
      <c r="X10" s="1"/>
      <c r="AA10" s="81" t="s">
        <v>298</v>
      </c>
      <c r="AB10" s="82" t="s">
        <v>377</v>
      </c>
      <c r="AC10" s="82"/>
      <c r="AD10" s="82"/>
      <c r="AE10" s="82"/>
      <c r="AF10" s="82"/>
      <c r="AG10" s="82">
        <v>2</v>
      </c>
      <c r="AH10" s="82">
        <v>14</v>
      </c>
      <c r="AI10" s="82">
        <v>7</v>
      </c>
      <c r="AJ10" s="82">
        <v>0</v>
      </c>
      <c r="AK10" s="82">
        <v>2</v>
      </c>
      <c r="AL10" s="82">
        <v>14</v>
      </c>
      <c r="AM10" s="82">
        <v>7</v>
      </c>
      <c r="AN10" s="82">
        <v>0</v>
      </c>
      <c r="AP10" s="83" t="s">
        <v>322</v>
      </c>
      <c r="AQ10" s="84" t="s">
        <v>377</v>
      </c>
      <c r="AR10" s="84">
        <v>3</v>
      </c>
      <c r="AS10" s="84">
        <v>2</v>
      </c>
      <c r="AT10" s="84">
        <v>5</v>
      </c>
      <c r="AU10" s="84">
        <v>1</v>
      </c>
      <c r="AV10" s="84">
        <v>0</v>
      </c>
      <c r="AW10" s="84"/>
      <c r="AX10" s="84"/>
      <c r="AY10" s="84"/>
      <c r="AZ10" s="84"/>
      <c r="BA10" s="84"/>
      <c r="BB10" s="84"/>
      <c r="BC10" s="84"/>
      <c r="BD10" s="84"/>
      <c r="BE10" s="84"/>
    </row>
    <row r="11" spans="1:70" ht="30">
      <c r="A11" s="10" t="s">
        <v>1</v>
      </c>
      <c r="B11" s="46" t="s">
        <v>2</v>
      </c>
      <c r="C11" t="s">
        <v>29</v>
      </c>
      <c r="D11" t="s">
        <v>6</v>
      </c>
      <c r="E11" t="s">
        <v>28</v>
      </c>
      <c r="F11" t="s">
        <v>0</v>
      </c>
      <c r="G11" t="s">
        <v>30</v>
      </c>
      <c r="H11" t="s">
        <v>32</v>
      </c>
      <c r="I11" t="s">
        <v>31</v>
      </c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81" t="s">
        <v>381</v>
      </c>
      <c r="AB11" s="82" t="s">
        <v>377</v>
      </c>
      <c r="AC11" s="82"/>
      <c r="AD11" s="82"/>
      <c r="AE11" s="82"/>
      <c r="AF11" s="82"/>
      <c r="AG11" s="82">
        <v>1</v>
      </c>
      <c r="AH11" s="82">
        <v>21</v>
      </c>
      <c r="AI11" s="82">
        <v>21</v>
      </c>
      <c r="AJ11" s="82">
        <v>0</v>
      </c>
      <c r="AK11" s="82">
        <v>1</v>
      </c>
      <c r="AL11" s="82">
        <v>21</v>
      </c>
      <c r="AM11" s="82">
        <v>21</v>
      </c>
      <c r="AN11" s="82">
        <v>0</v>
      </c>
      <c r="AP11" s="83" t="s">
        <v>333</v>
      </c>
      <c r="AQ11" s="84" t="s">
        <v>377</v>
      </c>
      <c r="AR11" s="84">
        <v>3</v>
      </c>
      <c r="AS11" s="84">
        <v>1</v>
      </c>
      <c r="AT11" s="84">
        <v>4</v>
      </c>
      <c r="AU11" s="84">
        <v>0</v>
      </c>
      <c r="AV11" s="84">
        <v>0</v>
      </c>
      <c r="AW11" s="84"/>
      <c r="AX11" s="84"/>
      <c r="AY11" s="84"/>
      <c r="AZ11" s="84"/>
      <c r="BA11" s="84"/>
      <c r="BB11" s="84"/>
      <c r="BC11" s="84"/>
      <c r="BD11" s="84"/>
      <c r="BE11" s="84"/>
    </row>
    <row r="12" spans="1:70" ht="30">
      <c r="A12" s="1" t="s">
        <v>90</v>
      </c>
      <c r="B12" s="46" t="s">
        <v>284</v>
      </c>
      <c r="C12" t="e">
        <f t="shared" ref="C12:C17" si="3">VLOOKUP(B12,$AA$4:$AN$36,3,FALSE)</f>
        <v>#N/A</v>
      </c>
      <c r="D12" t="e">
        <f t="shared" ref="D12:D17" si="4">VLOOKUP(B12,$AA$4:$AN$36,4,FALSE)</f>
        <v>#N/A</v>
      </c>
      <c r="E12" t="e">
        <f t="shared" ref="E12:E17" si="5">VLOOKUP(B12,$AA$4:$AN$36,5,FALSE)</f>
        <v>#N/A</v>
      </c>
      <c r="F12" t="e">
        <f t="shared" ref="F12:F17" si="6">VLOOKUP(B12,$AA$4:$AN$36,6,FALSE)</f>
        <v>#N/A</v>
      </c>
      <c r="G12" t="e">
        <f t="shared" ref="G12:G17" si="7">VLOOKUP(B12,$AA$4:$AN$36,7,FALSE)</f>
        <v>#N/A</v>
      </c>
      <c r="H12" t="e">
        <f t="shared" ref="H12:H17" si="8">VLOOKUP(B12,$AA$4:$AN$36,8,FALSE)</f>
        <v>#N/A</v>
      </c>
      <c r="I12" t="e">
        <f t="shared" ref="I12:I17" si="9">VLOOKUP(B12,$AA$4:$AN$36,10,FALSE)</f>
        <v>#N/A</v>
      </c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81" t="s">
        <v>301</v>
      </c>
      <c r="AB12" s="82" t="s">
        <v>377</v>
      </c>
      <c r="AC12" s="82"/>
      <c r="AD12" s="82"/>
      <c r="AE12" s="82"/>
      <c r="AF12" s="82"/>
      <c r="AG12" s="82">
        <v>1</v>
      </c>
      <c r="AH12" s="82">
        <v>12</v>
      </c>
      <c r="AI12" s="82">
        <v>12</v>
      </c>
      <c r="AJ12" s="82">
        <v>0</v>
      </c>
      <c r="AK12" s="82">
        <v>1</v>
      </c>
      <c r="AL12" s="82">
        <v>12</v>
      </c>
      <c r="AM12" s="82">
        <v>12</v>
      </c>
      <c r="AN12" s="82">
        <v>0</v>
      </c>
      <c r="AP12" s="83" t="s">
        <v>306</v>
      </c>
      <c r="AQ12" s="84" t="s">
        <v>377</v>
      </c>
      <c r="AR12" s="84">
        <v>2</v>
      </c>
      <c r="AS12" s="84">
        <v>1</v>
      </c>
      <c r="AT12" s="84">
        <v>3</v>
      </c>
      <c r="AU12" s="84">
        <v>0.5</v>
      </c>
      <c r="AV12" s="84">
        <v>0.5</v>
      </c>
      <c r="AW12" s="84"/>
      <c r="AX12" s="84"/>
      <c r="AY12" s="84"/>
      <c r="AZ12" s="84"/>
      <c r="BA12" s="84"/>
      <c r="BB12" s="84"/>
      <c r="BC12" s="84"/>
      <c r="BD12" s="84"/>
      <c r="BE12" s="84"/>
    </row>
    <row r="13" spans="1:70" ht="30">
      <c r="A13" s="1" t="s">
        <v>90</v>
      </c>
      <c r="B13" s="46" t="s">
        <v>285</v>
      </c>
      <c r="C13" t="e">
        <f t="shared" si="3"/>
        <v>#N/A</v>
      </c>
      <c r="D13" t="e">
        <f t="shared" si="4"/>
        <v>#N/A</v>
      </c>
      <c r="E13" t="e">
        <f t="shared" si="5"/>
        <v>#N/A</v>
      </c>
      <c r="F13" t="e">
        <f t="shared" si="6"/>
        <v>#N/A</v>
      </c>
      <c r="G13" t="e">
        <f t="shared" si="7"/>
        <v>#N/A</v>
      </c>
      <c r="H13" t="e">
        <f t="shared" si="8"/>
        <v>#N/A</v>
      </c>
      <c r="I13" t="e">
        <f t="shared" si="9"/>
        <v>#N/A</v>
      </c>
      <c r="O13" s="46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P13" s="83" t="s">
        <v>307</v>
      </c>
      <c r="AQ13" s="84" t="s">
        <v>377</v>
      </c>
      <c r="AR13" s="84">
        <v>2</v>
      </c>
      <c r="AS13" s="84">
        <v>1</v>
      </c>
      <c r="AT13" s="84">
        <v>3</v>
      </c>
      <c r="AU13" s="84">
        <v>0</v>
      </c>
      <c r="AV13" s="84">
        <v>0</v>
      </c>
      <c r="AW13" s="84"/>
      <c r="AX13" s="84"/>
      <c r="AY13" s="84"/>
      <c r="AZ13" s="84"/>
      <c r="BA13" s="84"/>
      <c r="BB13" s="84"/>
      <c r="BC13" s="84"/>
      <c r="BD13" s="84"/>
      <c r="BE13" s="84"/>
    </row>
    <row r="14" spans="1:70" ht="30">
      <c r="A14" s="1" t="s">
        <v>90</v>
      </c>
      <c r="B14" s="46" t="s">
        <v>286</v>
      </c>
      <c r="C14">
        <f t="shared" si="3"/>
        <v>15</v>
      </c>
      <c r="D14">
        <f t="shared" si="4"/>
        <v>44</v>
      </c>
      <c r="E14">
        <f t="shared" si="5"/>
        <v>2.9</v>
      </c>
      <c r="F14">
        <f t="shared" si="6"/>
        <v>0</v>
      </c>
      <c r="G14">
        <f t="shared" si="7"/>
        <v>1</v>
      </c>
      <c r="H14">
        <f t="shared" si="8"/>
        <v>9</v>
      </c>
      <c r="I14">
        <f t="shared" si="9"/>
        <v>0</v>
      </c>
      <c r="O14" s="46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P14" s="83" t="s">
        <v>309</v>
      </c>
      <c r="AQ14" s="84" t="s">
        <v>377</v>
      </c>
      <c r="AR14" s="84">
        <v>0</v>
      </c>
      <c r="AS14" s="84">
        <v>3</v>
      </c>
      <c r="AT14" s="84">
        <v>3</v>
      </c>
      <c r="AU14" s="84">
        <v>0</v>
      </c>
      <c r="AV14" s="84">
        <v>0</v>
      </c>
      <c r="AW14" s="84"/>
      <c r="AX14" s="84"/>
      <c r="AY14" s="84"/>
      <c r="AZ14" s="84"/>
      <c r="BA14" s="84">
        <v>1</v>
      </c>
      <c r="BB14" s="84"/>
      <c r="BC14" s="84"/>
      <c r="BD14" s="84"/>
      <c r="BE14" s="84"/>
    </row>
    <row r="15" spans="1:70" ht="30">
      <c r="A15" s="1" t="s">
        <v>90</v>
      </c>
      <c r="B15" s="46" t="s">
        <v>287</v>
      </c>
      <c r="C15">
        <f t="shared" si="3"/>
        <v>6</v>
      </c>
      <c r="D15">
        <f t="shared" si="4"/>
        <v>21</v>
      </c>
      <c r="E15">
        <f t="shared" si="5"/>
        <v>3.5</v>
      </c>
      <c r="F15">
        <f t="shared" si="6"/>
        <v>0</v>
      </c>
      <c r="G15">
        <f t="shared" si="7"/>
        <v>2</v>
      </c>
      <c r="H15">
        <f t="shared" si="8"/>
        <v>5</v>
      </c>
      <c r="I15">
        <f t="shared" si="9"/>
        <v>0</v>
      </c>
      <c r="O15" s="46"/>
      <c r="P15" s="1"/>
      <c r="Q15" s="1"/>
      <c r="R15" s="1"/>
      <c r="S15" s="1"/>
      <c r="T15" s="1"/>
      <c r="U15" s="10"/>
      <c r="V15" s="10"/>
      <c r="W15" s="10"/>
      <c r="X15" s="10"/>
      <c r="Y15" s="1"/>
      <c r="Z15" s="1"/>
      <c r="AA15" s="1"/>
      <c r="AB15" s="1"/>
      <c r="AP15" s="83" t="s">
        <v>319</v>
      </c>
      <c r="AQ15" s="84" t="s">
        <v>377</v>
      </c>
      <c r="AR15" s="84">
        <v>2</v>
      </c>
      <c r="AS15" s="84">
        <v>0</v>
      </c>
      <c r="AT15" s="84">
        <v>2</v>
      </c>
      <c r="AU15" s="84">
        <v>0</v>
      </c>
      <c r="AV15" s="84">
        <v>0</v>
      </c>
      <c r="AW15" s="84"/>
      <c r="AX15" s="84"/>
      <c r="AY15" s="84"/>
      <c r="AZ15" s="84"/>
      <c r="BA15" s="84"/>
      <c r="BB15" s="84"/>
      <c r="BC15" s="84"/>
      <c r="BD15" s="84"/>
      <c r="BE15" s="84"/>
    </row>
    <row r="16" spans="1:70" ht="30">
      <c r="A16" s="1" t="s">
        <v>90</v>
      </c>
      <c r="B16" s="46" t="s">
        <v>288</v>
      </c>
      <c r="C16" t="e">
        <f t="shared" si="3"/>
        <v>#N/A</v>
      </c>
      <c r="D16" t="e">
        <f t="shared" si="4"/>
        <v>#N/A</v>
      </c>
      <c r="E16" t="e">
        <f t="shared" si="5"/>
        <v>#N/A</v>
      </c>
      <c r="F16" t="e">
        <f t="shared" si="6"/>
        <v>#N/A</v>
      </c>
      <c r="G16" t="e">
        <f t="shared" si="7"/>
        <v>#N/A</v>
      </c>
      <c r="H16" t="e">
        <f t="shared" si="8"/>
        <v>#N/A</v>
      </c>
      <c r="I16" t="e">
        <f t="shared" si="9"/>
        <v>#N/A</v>
      </c>
      <c r="O16" s="46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P16" s="83" t="s">
        <v>330</v>
      </c>
      <c r="AQ16" s="84" t="s">
        <v>377</v>
      </c>
      <c r="AR16" s="84">
        <v>2</v>
      </c>
      <c r="AS16" s="84">
        <v>0</v>
      </c>
      <c r="AT16" s="84">
        <v>2</v>
      </c>
      <c r="AU16" s="84">
        <v>0</v>
      </c>
      <c r="AV16" s="84">
        <v>0</v>
      </c>
      <c r="AW16" s="84"/>
      <c r="AX16" s="84"/>
      <c r="AY16" s="84"/>
      <c r="AZ16" s="84"/>
      <c r="BA16" s="84"/>
      <c r="BB16" s="84"/>
      <c r="BC16" s="84"/>
      <c r="BD16" s="84"/>
      <c r="BE16" s="84"/>
    </row>
    <row r="17" spans="1:57" ht="30">
      <c r="A17" s="1" t="s">
        <v>90</v>
      </c>
      <c r="B17" s="46" t="s">
        <v>289</v>
      </c>
      <c r="C17" t="e">
        <f t="shared" si="3"/>
        <v>#N/A</v>
      </c>
      <c r="D17" t="e">
        <f t="shared" si="4"/>
        <v>#N/A</v>
      </c>
      <c r="E17" t="e">
        <f t="shared" si="5"/>
        <v>#N/A</v>
      </c>
      <c r="F17" t="e">
        <f t="shared" si="6"/>
        <v>#N/A</v>
      </c>
      <c r="G17" t="e">
        <f t="shared" si="7"/>
        <v>#N/A</v>
      </c>
      <c r="H17" t="e">
        <f t="shared" si="8"/>
        <v>#N/A</v>
      </c>
      <c r="I17" t="e">
        <f t="shared" si="9"/>
        <v>#N/A</v>
      </c>
      <c r="O17" s="46"/>
      <c r="P17" s="1"/>
      <c r="Q17" s="1"/>
      <c r="R17" s="1"/>
      <c r="S17" s="1"/>
      <c r="T17" s="1"/>
      <c r="U17" s="10"/>
      <c r="V17" s="10"/>
      <c r="W17" s="10"/>
      <c r="X17" s="10"/>
      <c r="Y17" s="1"/>
      <c r="Z17" s="1"/>
      <c r="AA17" s="1"/>
      <c r="AB17" s="1"/>
      <c r="AP17" s="83" t="s">
        <v>341</v>
      </c>
      <c r="AQ17" s="84" t="s">
        <v>377</v>
      </c>
      <c r="AR17" s="84">
        <v>2</v>
      </c>
      <c r="AS17" s="84">
        <v>0</v>
      </c>
      <c r="AT17" s="84">
        <v>2</v>
      </c>
      <c r="AU17" s="84">
        <v>1</v>
      </c>
      <c r="AV17" s="84">
        <v>1</v>
      </c>
      <c r="AW17" s="84"/>
      <c r="AX17" s="84"/>
      <c r="AY17" s="84"/>
      <c r="AZ17" s="84"/>
      <c r="BA17" s="84"/>
      <c r="BB17" s="84"/>
      <c r="BC17" s="84"/>
      <c r="BD17" s="84"/>
      <c r="BE17" s="84"/>
    </row>
    <row r="18" spans="1:57" ht="30">
      <c r="A18" s="1"/>
      <c r="B18" s="46"/>
      <c r="O18" s="46"/>
      <c r="P18" s="1"/>
      <c r="Q18" s="10"/>
      <c r="R18" s="10"/>
      <c r="S18" s="10"/>
      <c r="T18" s="10"/>
      <c r="U18" s="1"/>
      <c r="V18" s="1"/>
      <c r="W18" s="1"/>
      <c r="X18" s="1"/>
      <c r="Y18" s="1"/>
      <c r="Z18" s="1"/>
      <c r="AA18" s="1"/>
      <c r="AB18" s="1"/>
      <c r="AP18" s="83" t="s">
        <v>347</v>
      </c>
      <c r="AQ18" s="84" t="s">
        <v>377</v>
      </c>
      <c r="AR18" s="84">
        <v>0</v>
      </c>
      <c r="AS18" s="84">
        <v>2</v>
      </c>
      <c r="AT18" s="84">
        <v>2</v>
      </c>
      <c r="AU18" s="84">
        <v>0</v>
      </c>
      <c r="AV18" s="84">
        <v>0</v>
      </c>
      <c r="AW18" s="84"/>
      <c r="AX18" s="84"/>
      <c r="AY18" s="84"/>
      <c r="AZ18" s="84"/>
      <c r="BA18" s="84"/>
      <c r="BB18" s="84"/>
      <c r="BC18" s="84"/>
      <c r="BD18" s="84"/>
      <c r="BE18" s="84"/>
    </row>
    <row r="19" spans="1:57" ht="30">
      <c r="A19" s="1"/>
      <c r="B19" s="46"/>
      <c r="O19" s="46"/>
      <c r="P19" s="1"/>
      <c r="Q19" s="10"/>
      <c r="R19" s="10"/>
      <c r="S19" s="10"/>
      <c r="T19" s="10"/>
      <c r="U19" s="1"/>
      <c r="V19" s="1"/>
      <c r="W19" s="1"/>
      <c r="X19" s="1"/>
      <c r="Y19" s="1"/>
      <c r="Z19" s="1"/>
      <c r="AA19" s="1"/>
      <c r="AB19" s="1"/>
      <c r="AP19" s="83" t="s">
        <v>354</v>
      </c>
      <c r="AQ19" s="84" t="s">
        <v>377</v>
      </c>
      <c r="AR19" s="84">
        <v>0</v>
      </c>
      <c r="AS19" s="84">
        <v>1</v>
      </c>
      <c r="AT19" s="84">
        <v>1</v>
      </c>
      <c r="AU19" s="84">
        <v>0</v>
      </c>
      <c r="AV19" s="84">
        <v>0</v>
      </c>
      <c r="AW19" s="84"/>
      <c r="AX19" s="84"/>
      <c r="AY19" s="84"/>
      <c r="AZ19" s="84"/>
      <c r="BA19" s="84"/>
      <c r="BB19" s="84"/>
      <c r="BC19" s="84"/>
      <c r="BD19" s="84"/>
      <c r="BE19" s="84"/>
    </row>
    <row r="20" spans="1:57" ht="30">
      <c r="A20" s="1"/>
      <c r="B20" s="46"/>
      <c r="O20" s="46"/>
      <c r="P20" s="1"/>
      <c r="Q20" s="10"/>
      <c r="R20" s="10"/>
      <c r="S20" s="10"/>
      <c r="T20" s="10"/>
      <c r="U20" s="1"/>
      <c r="V20" s="1"/>
      <c r="W20" s="1"/>
      <c r="X20" s="1"/>
      <c r="Y20" s="1"/>
      <c r="Z20" s="1"/>
      <c r="AA20" s="1"/>
      <c r="AB20" s="1"/>
      <c r="AP20" s="83" t="s">
        <v>292</v>
      </c>
      <c r="AQ20" s="84" t="s">
        <v>377</v>
      </c>
      <c r="AR20" s="84">
        <v>1</v>
      </c>
      <c r="AS20" s="84">
        <v>0</v>
      </c>
      <c r="AT20" s="84">
        <v>1</v>
      </c>
      <c r="AU20" s="84">
        <v>0</v>
      </c>
      <c r="AV20" s="84">
        <v>0</v>
      </c>
      <c r="AW20" s="84"/>
      <c r="AX20" s="84"/>
      <c r="AY20" s="84"/>
      <c r="AZ20" s="84"/>
      <c r="BA20" s="84"/>
      <c r="BB20" s="84"/>
      <c r="BC20" s="84"/>
      <c r="BD20" s="84"/>
      <c r="BE20" s="84"/>
    </row>
    <row r="21" spans="1:57" ht="30">
      <c r="A21" s="1"/>
      <c r="B21" s="46"/>
      <c r="O21" s="46"/>
      <c r="P21" s="1"/>
      <c r="Q21" s="10"/>
      <c r="R21" s="10"/>
      <c r="S21" s="10"/>
      <c r="T21" s="10"/>
      <c r="U21" s="1"/>
      <c r="V21" s="1"/>
      <c r="W21" s="1"/>
      <c r="X21" s="1"/>
      <c r="Y21" s="1"/>
      <c r="Z21" s="1"/>
      <c r="AA21" s="1"/>
      <c r="AB21" s="1"/>
      <c r="AP21" s="83" t="s">
        <v>399</v>
      </c>
      <c r="AQ21" s="84" t="s">
        <v>377</v>
      </c>
      <c r="AR21" s="84">
        <v>1</v>
      </c>
      <c r="AS21" s="84">
        <v>0</v>
      </c>
      <c r="AT21" s="84">
        <v>1</v>
      </c>
      <c r="AU21" s="84">
        <v>0</v>
      </c>
      <c r="AV21" s="84">
        <v>0</v>
      </c>
      <c r="AW21" s="84"/>
      <c r="AX21" s="84"/>
      <c r="AY21" s="84"/>
      <c r="AZ21" s="84"/>
      <c r="BA21" s="84"/>
      <c r="BB21" s="84"/>
      <c r="BC21" s="84"/>
      <c r="BD21" s="84"/>
      <c r="BE21" s="84"/>
    </row>
    <row r="22" spans="1:57" ht="52.5">
      <c r="A22" s="16" t="s">
        <v>27</v>
      </c>
      <c r="B22" s="46"/>
      <c r="AP22" s="83" t="s">
        <v>334</v>
      </c>
      <c r="AQ22" s="84" t="s">
        <v>377</v>
      </c>
      <c r="AR22" s="84">
        <v>0</v>
      </c>
      <c r="AS22" s="84">
        <v>1</v>
      </c>
      <c r="AT22" s="84">
        <v>1</v>
      </c>
      <c r="AU22" s="84">
        <v>0</v>
      </c>
      <c r="AV22" s="84">
        <v>0</v>
      </c>
      <c r="AW22" s="84"/>
      <c r="AX22" s="84"/>
      <c r="AY22" s="84"/>
      <c r="AZ22" s="84"/>
      <c r="BA22" s="84"/>
      <c r="BB22" s="84"/>
      <c r="BC22" s="84"/>
      <c r="BD22" s="84"/>
      <c r="BE22" s="84"/>
    </row>
    <row r="23" spans="1:57" ht="30">
      <c r="A23" s="1" t="s">
        <v>1</v>
      </c>
      <c r="B23" s="46" t="s">
        <v>2</v>
      </c>
      <c r="C23" t="s">
        <v>30</v>
      </c>
      <c r="D23" t="s">
        <v>6</v>
      </c>
      <c r="E23" t="s">
        <v>28</v>
      </c>
      <c r="F23" t="s">
        <v>0</v>
      </c>
      <c r="AP23" s="83" t="s">
        <v>342</v>
      </c>
      <c r="AQ23" s="84" t="s">
        <v>377</v>
      </c>
      <c r="AR23" s="84">
        <v>1</v>
      </c>
      <c r="AS23" s="84">
        <v>0</v>
      </c>
      <c r="AT23" s="84">
        <v>1</v>
      </c>
      <c r="AU23" s="84">
        <v>0</v>
      </c>
      <c r="AV23" s="84">
        <v>0</v>
      </c>
      <c r="AW23" s="84"/>
      <c r="AX23" s="84"/>
      <c r="AY23" s="84"/>
      <c r="AZ23" s="84"/>
      <c r="BA23" s="84"/>
      <c r="BB23" s="84"/>
      <c r="BC23" s="84"/>
      <c r="BD23" s="84"/>
      <c r="BE23" s="84"/>
    </row>
    <row r="24" spans="1:57" ht="25.5">
      <c r="A24" s="1" t="s">
        <v>84</v>
      </c>
      <c r="B24" s="46" t="s">
        <v>290</v>
      </c>
      <c r="C24" t="e">
        <f t="shared" ref="C24:C40" si="10">VLOOKUP(B24,$AA$4:$AN$36,7,FALSE)</f>
        <v>#N/A</v>
      </c>
      <c r="D24" t="e">
        <f t="shared" ref="D24:D40" si="11">VLOOKUP(B24,$AA$4:$AN$36,8,FALSE)</f>
        <v>#N/A</v>
      </c>
      <c r="E24" t="e">
        <f t="shared" ref="E24:E40" si="12">VLOOKUP(B24,$AA$4:$AN$36,9,FALSE)</f>
        <v>#N/A</v>
      </c>
      <c r="F24" t="e">
        <f t="shared" ref="F24:F40" si="13">VLOOKUP(B24,$AA$4:$AN$36,10,FALSE)</f>
        <v>#N/A</v>
      </c>
      <c r="AP24" s="46"/>
      <c r="AQ24" s="1"/>
      <c r="AR24" s="1"/>
      <c r="AS24" s="1"/>
      <c r="AT24" s="1"/>
      <c r="AU24" s="1"/>
      <c r="AV24" s="1"/>
      <c r="AW24" s="10"/>
      <c r="AX24" s="10"/>
      <c r="AY24" s="10"/>
      <c r="AZ24" s="10"/>
      <c r="BA24" s="10"/>
      <c r="BB24" s="10"/>
      <c r="BC24" s="10"/>
      <c r="BD24" s="10"/>
      <c r="BE24" s="10"/>
    </row>
    <row r="25" spans="1:57" ht="25.5">
      <c r="A25" s="1" t="s">
        <v>84</v>
      </c>
      <c r="B25" s="46" t="s">
        <v>291</v>
      </c>
      <c r="C25" t="e">
        <f t="shared" si="10"/>
        <v>#N/A</v>
      </c>
      <c r="D25" t="e">
        <f t="shared" si="11"/>
        <v>#N/A</v>
      </c>
      <c r="E25" t="e">
        <f t="shared" si="12"/>
        <v>#N/A</v>
      </c>
      <c r="F25" t="e">
        <f t="shared" si="13"/>
        <v>#N/A</v>
      </c>
      <c r="AP25" s="46"/>
      <c r="AQ25" s="1"/>
      <c r="AR25" s="1"/>
      <c r="AS25" s="1"/>
      <c r="AT25" s="1"/>
      <c r="AU25" s="1"/>
      <c r="AV25" s="1"/>
      <c r="AW25" s="10"/>
      <c r="AX25" s="10"/>
      <c r="AY25" s="10"/>
      <c r="AZ25" s="10"/>
      <c r="BA25" s="10"/>
      <c r="BB25" s="10"/>
      <c r="BC25" s="10"/>
      <c r="BD25" s="10"/>
      <c r="BE25" s="10"/>
    </row>
    <row r="26" spans="1:57" ht="25.5">
      <c r="A26" s="1" t="s">
        <v>84</v>
      </c>
      <c r="B26" s="46" t="s">
        <v>292</v>
      </c>
      <c r="C26">
        <f t="shared" si="10"/>
        <v>3</v>
      </c>
      <c r="D26">
        <f t="shared" si="11"/>
        <v>15</v>
      </c>
      <c r="E26">
        <f t="shared" si="12"/>
        <v>5</v>
      </c>
      <c r="F26">
        <f t="shared" si="13"/>
        <v>0</v>
      </c>
      <c r="AP26" s="46"/>
      <c r="AQ26" s="1"/>
      <c r="AR26" s="1"/>
      <c r="AS26" s="1"/>
      <c r="AT26" s="1"/>
      <c r="AU26" s="1"/>
      <c r="AV26" s="1"/>
      <c r="AW26" s="10"/>
      <c r="AX26" s="10"/>
      <c r="AY26" s="10"/>
      <c r="AZ26" s="10"/>
      <c r="BA26" s="10"/>
      <c r="BB26" s="10"/>
      <c r="BC26" s="10"/>
      <c r="BD26" s="10"/>
      <c r="BE26" s="10"/>
    </row>
    <row r="27" spans="1:57" ht="25.5">
      <c r="A27" s="1" t="s">
        <v>84</v>
      </c>
      <c r="B27" s="46" t="s">
        <v>293</v>
      </c>
      <c r="C27" t="e">
        <f t="shared" si="10"/>
        <v>#N/A</v>
      </c>
      <c r="D27" t="e">
        <f t="shared" si="11"/>
        <v>#N/A</v>
      </c>
      <c r="E27" t="e">
        <f t="shared" si="12"/>
        <v>#N/A</v>
      </c>
      <c r="F27" t="e">
        <f t="shared" si="13"/>
        <v>#N/A</v>
      </c>
    </row>
    <row r="28" spans="1:57">
      <c r="A28" s="1" t="s">
        <v>84</v>
      </c>
      <c r="B28" s="46" t="s">
        <v>294</v>
      </c>
      <c r="C28" t="e">
        <f t="shared" si="10"/>
        <v>#N/A</v>
      </c>
      <c r="D28" t="e">
        <f t="shared" si="11"/>
        <v>#N/A</v>
      </c>
      <c r="E28" t="e">
        <f t="shared" si="12"/>
        <v>#N/A</v>
      </c>
      <c r="F28" t="e">
        <f t="shared" si="13"/>
        <v>#N/A</v>
      </c>
    </row>
    <row r="29" spans="1:57" ht="25.5">
      <c r="A29" s="1" t="s">
        <v>84</v>
      </c>
      <c r="B29" s="46" t="s">
        <v>295</v>
      </c>
      <c r="C29" t="e">
        <f t="shared" si="10"/>
        <v>#N/A</v>
      </c>
      <c r="D29" t="e">
        <f t="shared" si="11"/>
        <v>#N/A</v>
      </c>
      <c r="E29" t="e">
        <f t="shared" si="12"/>
        <v>#N/A</v>
      </c>
      <c r="F29" t="e">
        <f t="shared" si="13"/>
        <v>#N/A</v>
      </c>
    </row>
    <row r="30" spans="1:57">
      <c r="A30" s="1" t="s">
        <v>84</v>
      </c>
      <c r="B30" s="46" t="s">
        <v>296</v>
      </c>
      <c r="C30" t="e">
        <f t="shared" si="10"/>
        <v>#N/A</v>
      </c>
      <c r="D30" t="e">
        <f t="shared" si="11"/>
        <v>#N/A</v>
      </c>
      <c r="E30" t="e">
        <f t="shared" si="12"/>
        <v>#N/A</v>
      </c>
      <c r="F30" t="e">
        <f t="shared" si="13"/>
        <v>#N/A</v>
      </c>
    </row>
    <row r="31" spans="1:57" ht="25.5">
      <c r="A31" s="1" t="s">
        <v>84</v>
      </c>
      <c r="B31" s="46" t="s">
        <v>297</v>
      </c>
      <c r="C31" t="e">
        <f t="shared" si="10"/>
        <v>#N/A</v>
      </c>
      <c r="D31" t="e">
        <f t="shared" si="11"/>
        <v>#N/A</v>
      </c>
      <c r="E31" t="e">
        <f t="shared" si="12"/>
        <v>#N/A</v>
      </c>
      <c r="F31" t="e">
        <f t="shared" si="13"/>
        <v>#N/A</v>
      </c>
    </row>
    <row r="32" spans="1:57" ht="25.5">
      <c r="A32" s="1" t="s">
        <v>84</v>
      </c>
      <c r="B32" s="46" t="s">
        <v>298</v>
      </c>
      <c r="C32">
        <f t="shared" si="10"/>
        <v>2</v>
      </c>
      <c r="D32">
        <f t="shared" si="11"/>
        <v>14</v>
      </c>
      <c r="E32">
        <f t="shared" si="12"/>
        <v>7</v>
      </c>
      <c r="F32">
        <f t="shared" si="13"/>
        <v>0</v>
      </c>
    </row>
    <row r="33" spans="1:6" ht="25.5">
      <c r="A33" s="1" t="s">
        <v>84</v>
      </c>
      <c r="B33" s="46" t="s">
        <v>299</v>
      </c>
      <c r="C33" t="e">
        <f t="shared" si="10"/>
        <v>#N/A</v>
      </c>
      <c r="D33" t="e">
        <f t="shared" si="11"/>
        <v>#N/A</v>
      </c>
      <c r="E33" t="e">
        <f t="shared" si="12"/>
        <v>#N/A</v>
      </c>
      <c r="F33" t="e">
        <f t="shared" si="13"/>
        <v>#N/A</v>
      </c>
    </row>
    <row r="34" spans="1:6" ht="25.5">
      <c r="A34" s="1" t="s">
        <v>84</v>
      </c>
      <c r="B34" s="46" t="s">
        <v>300</v>
      </c>
      <c r="C34">
        <f t="shared" si="10"/>
        <v>1</v>
      </c>
      <c r="D34">
        <f t="shared" si="11"/>
        <v>21</v>
      </c>
      <c r="E34">
        <f t="shared" si="12"/>
        <v>21</v>
      </c>
      <c r="F34">
        <f t="shared" si="13"/>
        <v>0</v>
      </c>
    </row>
    <row r="35" spans="1:6" ht="25.5">
      <c r="A35" s="1" t="s">
        <v>84</v>
      </c>
      <c r="B35" s="46" t="s">
        <v>301</v>
      </c>
      <c r="C35">
        <f t="shared" si="10"/>
        <v>1</v>
      </c>
      <c r="D35">
        <f t="shared" si="11"/>
        <v>12</v>
      </c>
      <c r="E35">
        <f t="shared" si="12"/>
        <v>12</v>
      </c>
      <c r="F35">
        <f t="shared" si="13"/>
        <v>0</v>
      </c>
    </row>
    <row r="36" spans="1:6" ht="25.5">
      <c r="A36" s="1" t="s">
        <v>84</v>
      </c>
      <c r="B36" s="46" t="s">
        <v>302</v>
      </c>
      <c r="C36">
        <f t="shared" si="10"/>
        <v>4</v>
      </c>
      <c r="D36">
        <f t="shared" si="11"/>
        <v>43</v>
      </c>
      <c r="E36">
        <f t="shared" si="12"/>
        <v>10.8</v>
      </c>
      <c r="F36">
        <f t="shared" si="13"/>
        <v>0</v>
      </c>
    </row>
    <row r="37" spans="1:6" ht="25.5">
      <c r="A37" s="1" t="s">
        <v>77</v>
      </c>
      <c r="B37" s="46" t="s">
        <v>354</v>
      </c>
      <c r="C37">
        <f t="shared" si="10"/>
        <v>7</v>
      </c>
      <c r="D37">
        <f t="shared" si="11"/>
        <v>57</v>
      </c>
      <c r="E37">
        <f t="shared" si="12"/>
        <v>8.1</v>
      </c>
      <c r="F37">
        <f t="shared" si="13"/>
        <v>0</v>
      </c>
    </row>
    <row r="38" spans="1:6" ht="25.5">
      <c r="A38" s="1" t="s">
        <v>77</v>
      </c>
      <c r="B38" s="46" t="s">
        <v>356</v>
      </c>
      <c r="C38" t="e">
        <f t="shared" si="10"/>
        <v>#N/A</v>
      </c>
      <c r="D38" t="e">
        <f t="shared" si="11"/>
        <v>#N/A</v>
      </c>
      <c r="E38" t="e">
        <f t="shared" si="12"/>
        <v>#N/A</v>
      </c>
      <c r="F38" t="e">
        <f t="shared" si="13"/>
        <v>#N/A</v>
      </c>
    </row>
    <row r="39" spans="1:6" ht="25.5">
      <c r="A39" s="1" t="s">
        <v>77</v>
      </c>
      <c r="B39" s="46" t="s">
        <v>357</v>
      </c>
      <c r="C39" t="e">
        <f t="shared" si="10"/>
        <v>#N/A</v>
      </c>
      <c r="D39" t="e">
        <f t="shared" si="11"/>
        <v>#N/A</v>
      </c>
      <c r="E39" t="e">
        <f t="shared" si="12"/>
        <v>#N/A</v>
      </c>
      <c r="F39" t="e">
        <f t="shared" si="13"/>
        <v>#N/A</v>
      </c>
    </row>
    <row r="40" spans="1:6" ht="25.5">
      <c r="A40" s="1" t="s">
        <v>77</v>
      </c>
      <c r="B40" s="46" t="s">
        <v>358</v>
      </c>
      <c r="C40" t="e">
        <f t="shared" si="10"/>
        <v>#N/A</v>
      </c>
      <c r="D40" t="e">
        <f t="shared" si="11"/>
        <v>#N/A</v>
      </c>
      <c r="E40" t="e">
        <f t="shared" si="12"/>
        <v>#N/A</v>
      </c>
      <c r="F40" t="e">
        <f t="shared" si="13"/>
        <v>#N/A</v>
      </c>
    </row>
    <row r="41" spans="1:6">
      <c r="A41" s="1"/>
      <c r="B41" s="46"/>
    </row>
    <row r="42" spans="1:6">
      <c r="A42" s="1"/>
      <c r="B42" s="46"/>
    </row>
    <row r="43" spans="1:6">
      <c r="A43" s="1"/>
      <c r="B43" s="46"/>
    </row>
    <row r="44" spans="1:6">
      <c r="A44" s="1"/>
      <c r="B44" s="46"/>
    </row>
    <row r="45" spans="1:6">
      <c r="A45" s="1"/>
      <c r="B45" s="46"/>
    </row>
    <row r="46" spans="1:6">
      <c r="A46" s="1"/>
      <c r="B46" s="46"/>
    </row>
    <row r="47" spans="1:6">
      <c r="A47" s="1"/>
      <c r="B47" s="46"/>
    </row>
    <row r="48" spans="1:6">
      <c r="A48" s="1"/>
      <c r="B48" s="46"/>
    </row>
    <row r="49" spans="1:13">
      <c r="A49" s="1"/>
      <c r="B49" s="46"/>
    </row>
    <row r="50" spans="1:13">
      <c r="A50" s="1"/>
      <c r="B50" s="46"/>
    </row>
    <row r="51" spans="1:13" ht="46.5">
      <c r="A51" s="15" t="s">
        <v>47</v>
      </c>
      <c r="B51" s="46"/>
    </row>
    <row r="52" spans="1:13">
      <c r="A52" s="1" t="s">
        <v>1</v>
      </c>
      <c r="B52" s="46" t="s">
        <v>2</v>
      </c>
      <c r="C52" t="s">
        <v>36</v>
      </c>
      <c r="D52" t="s">
        <v>37</v>
      </c>
      <c r="E52" t="s">
        <v>38</v>
      </c>
      <c r="F52" t="s">
        <v>51</v>
      </c>
      <c r="G52" t="s">
        <v>52</v>
      </c>
      <c r="H52" t="s">
        <v>8</v>
      </c>
      <c r="I52" t="s">
        <v>54</v>
      </c>
      <c r="J52" t="s">
        <v>55</v>
      </c>
      <c r="K52" t="s">
        <v>15</v>
      </c>
      <c r="L52" t="s">
        <v>39</v>
      </c>
      <c r="M52" t="s">
        <v>53</v>
      </c>
    </row>
    <row r="53" spans="1:13" ht="25.5">
      <c r="A53" s="1" t="s">
        <v>72</v>
      </c>
      <c r="B53" s="46" t="s">
        <v>303</v>
      </c>
      <c r="C53" t="e">
        <f>VLOOKUP(B53,$AP$4:$BE$256,3,FALSE)</f>
        <v>#N/A</v>
      </c>
      <c r="D53" t="e">
        <f>VLOOKUP(B53,$AP$4:$BE$256,4,FALSE)</f>
        <v>#N/A</v>
      </c>
      <c r="E53" t="e">
        <f>VLOOKUP(B53,$AP$4:$BE$256,5,FALSE)</f>
        <v>#N/A</v>
      </c>
      <c r="F53" t="e">
        <f>VLOOKUP(B53,$AP$4:$BE$256,6,FALSE)</f>
        <v>#N/A</v>
      </c>
      <c r="G53" t="e">
        <f>VLOOKUP(B53,$AP$4:$BE$256,7,FALSE)</f>
        <v>#N/A</v>
      </c>
      <c r="H53" t="e">
        <f>VLOOKUP(B53,$AP$4:$BE$256,8,FALSE)</f>
        <v>#N/A</v>
      </c>
      <c r="I53" t="e">
        <f>VLOOKUP(B53,$AP$4:$BE$256,12,FALSE)</f>
        <v>#N/A</v>
      </c>
      <c r="J53" t="e">
        <f>VLOOKUP(B53,$AP$4:$BE$256,11,FALSE)</f>
        <v>#N/A</v>
      </c>
      <c r="K53" t="e">
        <f>VLOOKUP(B53,$AP$4:$BE$526,13,FALSE)</f>
        <v>#N/A</v>
      </c>
      <c r="L53" t="e">
        <f>VLOOKUP(B53,$AP$4:$BE$256,16,FALSE)</f>
        <v>#N/A</v>
      </c>
      <c r="M53" t="e">
        <f>VLOOKUP(B53,$AP$4:$BE$256,15,FALSE)</f>
        <v>#N/A</v>
      </c>
    </row>
    <row r="54" spans="1:13" ht="25.5">
      <c r="A54" s="1" t="s">
        <v>80</v>
      </c>
      <c r="B54" s="46" t="s">
        <v>304</v>
      </c>
      <c r="C54" t="e">
        <f t="shared" ref="C54:C99" si="14">VLOOKUP(B54,$AP$4:$BE$256,3,FALSE)</f>
        <v>#N/A</v>
      </c>
      <c r="D54" t="e">
        <f t="shared" ref="D54:D99" si="15">VLOOKUP(B54,$AP$4:$BE$256,4,FALSE)</f>
        <v>#N/A</v>
      </c>
      <c r="E54" t="e">
        <f t="shared" ref="E54:E99" si="16">VLOOKUP(B54,$AP$4:$BE$256,5,FALSE)</f>
        <v>#N/A</v>
      </c>
      <c r="F54" t="e">
        <f t="shared" ref="F54:F99" si="17">VLOOKUP(B54,$AP$4:$BE$256,6,FALSE)</f>
        <v>#N/A</v>
      </c>
      <c r="G54" t="e">
        <f t="shared" ref="G54:G99" si="18">VLOOKUP(B54,$AP$4:$BE$256,7,FALSE)</f>
        <v>#N/A</v>
      </c>
      <c r="H54" t="e">
        <f t="shared" ref="H54:H99" si="19">VLOOKUP(B54,$AP$4:$BE$256,8,FALSE)</f>
        <v>#N/A</v>
      </c>
      <c r="I54" t="e">
        <f t="shared" ref="I54:I99" si="20">VLOOKUP(B54,$AP$4:$BE$256,12,FALSE)</f>
        <v>#N/A</v>
      </c>
      <c r="J54" t="e">
        <f t="shared" ref="J54:J99" si="21">VLOOKUP(B54,$AP$4:$BE$256,11,FALSE)</f>
        <v>#N/A</v>
      </c>
      <c r="K54" t="e">
        <f t="shared" ref="K54:K99" si="22">VLOOKUP(B54,$AP$4:$BE$526,13,FALSE)</f>
        <v>#N/A</v>
      </c>
      <c r="L54" t="e">
        <f t="shared" ref="L54:L99" si="23">VLOOKUP(B54,$AP$4:$BE$256,16,FALSE)</f>
        <v>#N/A</v>
      </c>
      <c r="M54" t="e">
        <f t="shared" ref="M54:M99" si="24">VLOOKUP(B54,$AP$4:$BE$256,15,FALSE)</f>
        <v>#N/A</v>
      </c>
    </row>
    <row r="55" spans="1:13" ht="25.5">
      <c r="A55" s="1" t="s">
        <v>93</v>
      </c>
      <c r="B55" s="46" t="s">
        <v>305</v>
      </c>
      <c r="C55" t="e">
        <f t="shared" si="14"/>
        <v>#N/A</v>
      </c>
      <c r="D55" t="e">
        <f t="shared" si="15"/>
        <v>#N/A</v>
      </c>
      <c r="E55" t="e">
        <f t="shared" si="16"/>
        <v>#N/A</v>
      </c>
      <c r="F55" t="e">
        <f t="shared" si="17"/>
        <v>#N/A</v>
      </c>
      <c r="G55" t="e">
        <f t="shared" si="18"/>
        <v>#N/A</v>
      </c>
      <c r="H55" t="e">
        <f t="shared" si="19"/>
        <v>#N/A</v>
      </c>
      <c r="I55" t="e">
        <f t="shared" si="20"/>
        <v>#N/A</v>
      </c>
      <c r="J55" t="e">
        <f t="shared" si="21"/>
        <v>#N/A</v>
      </c>
      <c r="K55" t="e">
        <f t="shared" si="22"/>
        <v>#N/A</v>
      </c>
      <c r="L55" t="e">
        <f t="shared" si="23"/>
        <v>#N/A</v>
      </c>
      <c r="M55" t="e">
        <f t="shared" si="24"/>
        <v>#N/A</v>
      </c>
    </row>
    <row r="56" spans="1:13">
      <c r="A56" s="1" t="s">
        <v>93</v>
      </c>
      <c r="B56" s="46" t="s">
        <v>355</v>
      </c>
      <c r="C56" t="e">
        <f t="shared" si="14"/>
        <v>#N/A</v>
      </c>
      <c r="D56" t="e">
        <f t="shared" si="15"/>
        <v>#N/A</v>
      </c>
      <c r="E56" t="e">
        <f t="shared" si="16"/>
        <v>#N/A</v>
      </c>
      <c r="F56" t="e">
        <f t="shared" si="17"/>
        <v>#N/A</v>
      </c>
      <c r="G56" t="e">
        <f t="shared" si="18"/>
        <v>#N/A</v>
      </c>
      <c r="H56" t="e">
        <f t="shared" si="19"/>
        <v>#N/A</v>
      </c>
      <c r="I56" t="e">
        <f t="shared" si="20"/>
        <v>#N/A</v>
      </c>
      <c r="J56" t="e">
        <f t="shared" si="21"/>
        <v>#N/A</v>
      </c>
      <c r="K56" t="e">
        <f t="shared" si="22"/>
        <v>#N/A</v>
      </c>
      <c r="L56" t="e">
        <f t="shared" si="23"/>
        <v>#N/A</v>
      </c>
      <c r="M56" t="e">
        <f t="shared" si="24"/>
        <v>#N/A</v>
      </c>
    </row>
    <row r="57" spans="1:13" ht="25.5">
      <c r="A57" s="1" t="s">
        <v>93</v>
      </c>
      <c r="B57" s="46" t="s">
        <v>306</v>
      </c>
      <c r="C57">
        <f t="shared" si="14"/>
        <v>2</v>
      </c>
      <c r="D57">
        <f t="shared" si="15"/>
        <v>1</v>
      </c>
      <c r="E57">
        <f t="shared" si="16"/>
        <v>3</v>
      </c>
      <c r="F57">
        <f t="shared" si="17"/>
        <v>0.5</v>
      </c>
      <c r="G57">
        <f t="shared" si="18"/>
        <v>0.5</v>
      </c>
      <c r="H57">
        <f t="shared" si="19"/>
        <v>0</v>
      </c>
      <c r="I57">
        <f t="shared" si="20"/>
        <v>0</v>
      </c>
      <c r="J57">
        <f t="shared" si="21"/>
        <v>0</v>
      </c>
      <c r="K57">
        <f t="shared" si="22"/>
        <v>0</v>
      </c>
      <c r="L57">
        <f t="shared" si="23"/>
        <v>0</v>
      </c>
      <c r="M57">
        <f t="shared" si="24"/>
        <v>0</v>
      </c>
    </row>
    <row r="58" spans="1:13" ht="25.5">
      <c r="A58" s="1" t="s">
        <v>93</v>
      </c>
      <c r="B58" s="46" t="s">
        <v>307</v>
      </c>
      <c r="C58">
        <f t="shared" si="14"/>
        <v>2</v>
      </c>
      <c r="D58">
        <f t="shared" si="15"/>
        <v>1</v>
      </c>
      <c r="E58">
        <f t="shared" si="16"/>
        <v>3</v>
      </c>
      <c r="F58">
        <f t="shared" si="17"/>
        <v>0</v>
      </c>
      <c r="G58">
        <f t="shared" si="18"/>
        <v>0</v>
      </c>
      <c r="H58">
        <f t="shared" si="19"/>
        <v>0</v>
      </c>
      <c r="I58">
        <f t="shared" si="20"/>
        <v>0</v>
      </c>
      <c r="J58">
        <f t="shared" si="21"/>
        <v>0</v>
      </c>
      <c r="K58">
        <f t="shared" si="22"/>
        <v>0</v>
      </c>
      <c r="L58">
        <f t="shared" si="23"/>
        <v>0</v>
      </c>
      <c r="M58">
        <f t="shared" si="24"/>
        <v>0</v>
      </c>
    </row>
    <row r="59" spans="1:13" ht="25.5">
      <c r="A59" s="1" t="s">
        <v>110</v>
      </c>
      <c r="B59" s="46" t="s">
        <v>308</v>
      </c>
      <c r="C59" t="e">
        <f t="shared" si="14"/>
        <v>#N/A</v>
      </c>
      <c r="D59" t="e">
        <f t="shared" si="15"/>
        <v>#N/A</v>
      </c>
      <c r="E59" t="e">
        <f t="shared" si="16"/>
        <v>#N/A</v>
      </c>
      <c r="F59" t="e">
        <f t="shared" si="17"/>
        <v>#N/A</v>
      </c>
      <c r="G59" t="e">
        <f t="shared" si="18"/>
        <v>#N/A</v>
      </c>
      <c r="H59" t="e">
        <f t="shared" si="19"/>
        <v>#N/A</v>
      </c>
      <c r="I59" t="e">
        <f t="shared" si="20"/>
        <v>#N/A</v>
      </c>
      <c r="J59" t="e">
        <f t="shared" si="21"/>
        <v>#N/A</v>
      </c>
      <c r="K59" t="e">
        <f t="shared" si="22"/>
        <v>#N/A</v>
      </c>
      <c r="L59" t="e">
        <f t="shared" si="23"/>
        <v>#N/A</v>
      </c>
      <c r="M59" t="e">
        <f t="shared" si="24"/>
        <v>#N/A</v>
      </c>
    </row>
    <row r="60" spans="1:13" ht="25.5">
      <c r="A60" s="1" t="s">
        <v>72</v>
      </c>
      <c r="B60" s="46" t="s">
        <v>309</v>
      </c>
      <c r="C60">
        <f t="shared" si="14"/>
        <v>0</v>
      </c>
      <c r="D60">
        <f t="shared" si="15"/>
        <v>3</v>
      </c>
      <c r="E60">
        <f t="shared" si="16"/>
        <v>3</v>
      </c>
      <c r="F60">
        <f t="shared" si="17"/>
        <v>0</v>
      </c>
      <c r="G60">
        <f t="shared" si="18"/>
        <v>0</v>
      </c>
      <c r="H60">
        <f t="shared" si="19"/>
        <v>0</v>
      </c>
      <c r="I60">
        <f t="shared" si="20"/>
        <v>1</v>
      </c>
      <c r="J60">
        <f t="shared" si="21"/>
        <v>0</v>
      </c>
      <c r="K60">
        <f t="shared" si="22"/>
        <v>0</v>
      </c>
      <c r="L60">
        <f t="shared" si="23"/>
        <v>0</v>
      </c>
      <c r="M60">
        <f t="shared" si="24"/>
        <v>0</v>
      </c>
    </row>
    <row r="61" spans="1:13" ht="25.5">
      <c r="A61" s="1" t="s">
        <v>110</v>
      </c>
      <c r="B61" s="46" t="s">
        <v>310</v>
      </c>
      <c r="C61" t="e">
        <f t="shared" si="14"/>
        <v>#N/A</v>
      </c>
      <c r="D61" t="e">
        <f t="shared" si="15"/>
        <v>#N/A</v>
      </c>
      <c r="E61" t="e">
        <f t="shared" si="16"/>
        <v>#N/A</v>
      </c>
      <c r="F61" t="e">
        <f t="shared" si="17"/>
        <v>#N/A</v>
      </c>
      <c r="G61" t="e">
        <f t="shared" si="18"/>
        <v>#N/A</v>
      </c>
      <c r="H61" t="e">
        <f t="shared" si="19"/>
        <v>#N/A</v>
      </c>
      <c r="I61" t="e">
        <f t="shared" si="20"/>
        <v>#N/A</v>
      </c>
      <c r="J61" t="e">
        <f t="shared" si="21"/>
        <v>#N/A</v>
      </c>
      <c r="K61" t="e">
        <f t="shared" si="22"/>
        <v>#N/A</v>
      </c>
      <c r="L61" t="e">
        <f t="shared" si="23"/>
        <v>#N/A</v>
      </c>
      <c r="M61" t="e">
        <f t="shared" si="24"/>
        <v>#N/A</v>
      </c>
    </row>
    <row r="62" spans="1:13" ht="25.5">
      <c r="A62" s="1" t="s">
        <v>110</v>
      </c>
      <c r="B62" s="46" t="s">
        <v>311</v>
      </c>
      <c r="C62" t="e">
        <f t="shared" si="14"/>
        <v>#N/A</v>
      </c>
      <c r="D62" t="e">
        <f t="shared" si="15"/>
        <v>#N/A</v>
      </c>
      <c r="E62" t="e">
        <f t="shared" si="16"/>
        <v>#N/A</v>
      </c>
      <c r="F62" t="e">
        <f t="shared" si="17"/>
        <v>#N/A</v>
      </c>
      <c r="G62" t="e">
        <f t="shared" si="18"/>
        <v>#N/A</v>
      </c>
      <c r="H62" t="e">
        <f t="shared" si="19"/>
        <v>#N/A</v>
      </c>
      <c r="I62" t="e">
        <f t="shared" si="20"/>
        <v>#N/A</v>
      </c>
      <c r="J62" t="e">
        <f t="shared" si="21"/>
        <v>#N/A</v>
      </c>
      <c r="K62" t="e">
        <f t="shared" si="22"/>
        <v>#N/A</v>
      </c>
      <c r="L62" t="e">
        <f t="shared" si="23"/>
        <v>#N/A</v>
      </c>
      <c r="M62" t="e">
        <f t="shared" si="24"/>
        <v>#N/A</v>
      </c>
    </row>
    <row r="63" spans="1:13" ht="25.5">
      <c r="A63" s="1" t="s">
        <v>93</v>
      </c>
      <c r="B63" s="46" t="s">
        <v>312</v>
      </c>
      <c r="C63" t="e">
        <f t="shared" si="14"/>
        <v>#N/A</v>
      </c>
      <c r="D63" t="e">
        <f t="shared" si="15"/>
        <v>#N/A</v>
      </c>
      <c r="E63" t="e">
        <f t="shared" si="16"/>
        <v>#N/A</v>
      </c>
      <c r="F63" t="e">
        <f t="shared" si="17"/>
        <v>#N/A</v>
      </c>
      <c r="G63" t="e">
        <f t="shared" si="18"/>
        <v>#N/A</v>
      </c>
      <c r="H63" t="e">
        <f t="shared" si="19"/>
        <v>#N/A</v>
      </c>
      <c r="I63" t="e">
        <f t="shared" si="20"/>
        <v>#N/A</v>
      </c>
      <c r="J63" t="e">
        <f t="shared" si="21"/>
        <v>#N/A</v>
      </c>
      <c r="K63" t="e">
        <f t="shared" si="22"/>
        <v>#N/A</v>
      </c>
      <c r="L63" t="e">
        <f t="shared" si="23"/>
        <v>#N/A</v>
      </c>
      <c r="M63" t="e">
        <f t="shared" si="24"/>
        <v>#N/A</v>
      </c>
    </row>
    <row r="64" spans="1:13" ht="25.5">
      <c r="A64" s="1" t="s">
        <v>124</v>
      </c>
      <c r="B64" s="46" t="s">
        <v>313</v>
      </c>
      <c r="C64" t="e">
        <f t="shared" si="14"/>
        <v>#N/A</v>
      </c>
      <c r="D64" t="e">
        <f t="shared" si="15"/>
        <v>#N/A</v>
      </c>
      <c r="E64" t="e">
        <f t="shared" si="16"/>
        <v>#N/A</v>
      </c>
      <c r="F64" t="e">
        <f t="shared" si="17"/>
        <v>#N/A</v>
      </c>
      <c r="G64" t="e">
        <f t="shared" si="18"/>
        <v>#N/A</v>
      </c>
      <c r="H64" t="e">
        <f t="shared" si="19"/>
        <v>#N/A</v>
      </c>
      <c r="I64" t="e">
        <f t="shared" si="20"/>
        <v>#N/A</v>
      </c>
      <c r="J64" t="e">
        <f t="shared" si="21"/>
        <v>#N/A</v>
      </c>
      <c r="K64" t="e">
        <f t="shared" si="22"/>
        <v>#N/A</v>
      </c>
      <c r="L64" t="e">
        <f t="shared" si="23"/>
        <v>#N/A</v>
      </c>
      <c r="M64" t="e">
        <f t="shared" si="24"/>
        <v>#N/A</v>
      </c>
    </row>
    <row r="65" spans="1:13" ht="25.5">
      <c r="A65" s="1" t="s">
        <v>80</v>
      </c>
      <c r="B65" s="46" t="s">
        <v>314</v>
      </c>
      <c r="C65" t="e">
        <f t="shared" si="14"/>
        <v>#N/A</v>
      </c>
      <c r="D65" t="e">
        <f t="shared" si="15"/>
        <v>#N/A</v>
      </c>
      <c r="E65" t="e">
        <f t="shared" si="16"/>
        <v>#N/A</v>
      </c>
      <c r="F65" t="e">
        <f t="shared" si="17"/>
        <v>#N/A</v>
      </c>
      <c r="G65" t="e">
        <f t="shared" si="18"/>
        <v>#N/A</v>
      </c>
      <c r="H65" t="e">
        <f t="shared" si="19"/>
        <v>#N/A</v>
      </c>
      <c r="I65" t="e">
        <f t="shared" si="20"/>
        <v>#N/A</v>
      </c>
      <c r="J65" t="e">
        <f t="shared" si="21"/>
        <v>#N/A</v>
      </c>
      <c r="K65" t="e">
        <f t="shared" si="22"/>
        <v>#N/A</v>
      </c>
      <c r="L65" t="e">
        <f t="shared" si="23"/>
        <v>#N/A</v>
      </c>
      <c r="M65" t="e">
        <f t="shared" si="24"/>
        <v>#N/A</v>
      </c>
    </row>
    <row r="66" spans="1:13" ht="25.5">
      <c r="A66" s="1" t="s">
        <v>80</v>
      </c>
      <c r="B66" s="46" t="s">
        <v>315</v>
      </c>
      <c r="C66" t="e">
        <f t="shared" si="14"/>
        <v>#N/A</v>
      </c>
      <c r="D66" t="e">
        <f t="shared" si="15"/>
        <v>#N/A</v>
      </c>
      <c r="E66" t="e">
        <f t="shared" si="16"/>
        <v>#N/A</v>
      </c>
      <c r="F66" t="e">
        <f t="shared" si="17"/>
        <v>#N/A</v>
      </c>
      <c r="G66" t="e">
        <f t="shared" si="18"/>
        <v>#N/A</v>
      </c>
      <c r="H66" t="e">
        <f t="shared" si="19"/>
        <v>#N/A</v>
      </c>
      <c r="I66" t="e">
        <f t="shared" si="20"/>
        <v>#N/A</v>
      </c>
      <c r="J66" t="e">
        <f t="shared" si="21"/>
        <v>#N/A</v>
      </c>
      <c r="K66" t="e">
        <f t="shared" si="22"/>
        <v>#N/A</v>
      </c>
      <c r="L66" t="e">
        <f t="shared" si="23"/>
        <v>#N/A</v>
      </c>
      <c r="M66" t="e">
        <f t="shared" si="24"/>
        <v>#N/A</v>
      </c>
    </row>
    <row r="67" spans="1:13" ht="25.5">
      <c r="A67" s="1" t="s">
        <v>80</v>
      </c>
      <c r="B67" s="46" t="s">
        <v>316</v>
      </c>
      <c r="C67" t="e">
        <f t="shared" si="14"/>
        <v>#N/A</v>
      </c>
      <c r="D67" t="e">
        <f t="shared" si="15"/>
        <v>#N/A</v>
      </c>
      <c r="E67" t="e">
        <f t="shared" si="16"/>
        <v>#N/A</v>
      </c>
      <c r="F67" t="e">
        <f t="shared" si="17"/>
        <v>#N/A</v>
      </c>
      <c r="G67" t="e">
        <f t="shared" si="18"/>
        <v>#N/A</v>
      </c>
      <c r="H67" t="e">
        <f t="shared" si="19"/>
        <v>#N/A</v>
      </c>
      <c r="I67" t="e">
        <f t="shared" si="20"/>
        <v>#N/A</v>
      </c>
      <c r="J67" t="e">
        <f t="shared" si="21"/>
        <v>#N/A</v>
      </c>
      <c r="K67" t="e">
        <f t="shared" si="22"/>
        <v>#N/A</v>
      </c>
      <c r="L67" t="e">
        <f t="shared" si="23"/>
        <v>#N/A</v>
      </c>
      <c r="M67" t="e">
        <f t="shared" si="24"/>
        <v>#N/A</v>
      </c>
    </row>
    <row r="68" spans="1:13" ht="25.5">
      <c r="A68" s="1" t="s">
        <v>80</v>
      </c>
      <c r="B68" s="46" t="s">
        <v>317</v>
      </c>
      <c r="C68" t="e">
        <f t="shared" si="14"/>
        <v>#N/A</v>
      </c>
      <c r="D68" t="e">
        <f t="shared" si="15"/>
        <v>#N/A</v>
      </c>
      <c r="E68" t="e">
        <f t="shared" si="16"/>
        <v>#N/A</v>
      </c>
      <c r="F68" t="e">
        <f t="shared" si="17"/>
        <v>#N/A</v>
      </c>
      <c r="G68" t="e">
        <f t="shared" si="18"/>
        <v>#N/A</v>
      </c>
      <c r="H68" t="e">
        <f t="shared" si="19"/>
        <v>#N/A</v>
      </c>
      <c r="I68" t="e">
        <f t="shared" si="20"/>
        <v>#N/A</v>
      </c>
      <c r="J68" t="e">
        <f t="shared" si="21"/>
        <v>#N/A</v>
      </c>
      <c r="K68" t="e">
        <f t="shared" si="22"/>
        <v>#N/A</v>
      </c>
      <c r="L68" t="e">
        <f t="shared" si="23"/>
        <v>#N/A</v>
      </c>
      <c r="M68" t="e">
        <f t="shared" si="24"/>
        <v>#N/A</v>
      </c>
    </row>
    <row r="69" spans="1:13" ht="25.5">
      <c r="A69" s="1" t="s">
        <v>72</v>
      </c>
      <c r="B69" s="46" t="s">
        <v>318</v>
      </c>
      <c r="C69">
        <f t="shared" si="14"/>
        <v>5</v>
      </c>
      <c r="D69">
        <f t="shared" si="15"/>
        <v>2</v>
      </c>
      <c r="E69">
        <f t="shared" si="16"/>
        <v>7</v>
      </c>
      <c r="F69">
        <f t="shared" si="17"/>
        <v>0</v>
      </c>
      <c r="G69">
        <f t="shared" si="18"/>
        <v>0</v>
      </c>
      <c r="H69">
        <f t="shared" si="19"/>
        <v>0</v>
      </c>
      <c r="I69">
        <f t="shared" si="20"/>
        <v>0</v>
      </c>
      <c r="J69">
        <f t="shared" si="21"/>
        <v>0</v>
      </c>
      <c r="K69">
        <f t="shared" si="22"/>
        <v>0</v>
      </c>
      <c r="L69">
        <f t="shared" si="23"/>
        <v>0</v>
      </c>
      <c r="M69">
        <f t="shared" si="24"/>
        <v>0</v>
      </c>
    </row>
    <row r="70" spans="1:13" ht="25.5">
      <c r="A70" s="1" t="s">
        <v>93</v>
      </c>
      <c r="B70" s="46" t="s">
        <v>319</v>
      </c>
      <c r="C70">
        <f t="shared" si="14"/>
        <v>2</v>
      </c>
      <c r="D70">
        <f t="shared" si="15"/>
        <v>0</v>
      </c>
      <c r="E70">
        <f t="shared" si="16"/>
        <v>2</v>
      </c>
      <c r="F70">
        <f t="shared" si="17"/>
        <v>0</v>
      </c>
      <c r="G70">
        <f t="shared" si="18"/>
        <v>0</v>
      </c>
      <c r="H70">
        <f t="shared" si="19"/>
        <v>0</v>
      </c>
      <c r="I70">
        <f t="shared" si="20"/>
        <v>0</v>
      </c>
      <c r="J70">
        <f t="shared" si="21"/>
        <v>0</v>
      </c>
      <c r="K70">
        <f t="shared" si="22"/>
        <v>0</v>
      </c>
      <c r="L70">
        <f t="shared" si="23"/>
        <v>0</v>
      </c>
      <c r="M70">
        <f t="shared" si="24"/>
        <v>0</v>
      </c>
    </row>
    <row r="71" spans="1:13" ht="25.5">
      <c r="A71" s="1" t="s">
        <v>110</v>
      </c>
      <c r="B71" s="46" t="s">
        <v>320</v>
      </c>
      <c r="C71">
        <f t="shared" si="14"/>
        <v>5</v>
      </c>
      <c r="D71">
        <f t="shared" si="15"/>
        <v>1</v>
      </c>
      <c r="E71">
        <f t="shared" si="16"/>
        <v>6</v>
      </c>
      <c r="F71">
        <f t="shared" si="17"/>
        <v>0</v>
      </c>
      <c r="G71">
        <f t="shared" si="18"/>
        <v>0</v>
      </c>
      <c r="H71">
        <f t="shared" si="19"/>
        <v>1</v>
      </c>
      <c r="I71">
        <f t="shared" si="20"/>
        <v>1</v>
      </c>
      <c r="J71">
        <f t="shared" si="21"/>
        <v>1</v>
      </c>
      <c r="K71">
        <f t="shared" si="22"/>
        <v>0</v>
      </c>
      <c r="L71">
        <f t="shared" si="23"/>
        <v>0</v>
      </c>
      <c r="M71">
        <f t="shared" si="24"/>
        <v>0</v>
      </c>
    </row>
    <row r="72" spans="1:13">
      <c r="A72" s="1" t="s">
        <v>80</v>
      </c>
      <c r="B72" s="46" t="s">
        <v>321</v>
      </c>
      <c r="C72" t="e">
        <f t="shared" si="14"/>
        <v>#N/A</v>
      </c>
      <c r="D72" t="e">
        <f t="shared" si="15"/>
        <v>#N/A</v>
      </c>
      <c r="E72" t="e">
        <f t="shared" si="16"/>
        <v>#N/A</v>
      </c>
      <c r="F72" t="e">
        <f t="shared" si="17"/>
        <v>#N/A</v>
      </c>
      <c r="G72" t="e">
        <f t="shared" si="18"/>
        <v>#N/A</v>
      </c>
      <c r="H72" t="e">
        <f t="shared" si="19"/>
        <v>#N/A</v>
      </c>
      <c r="I72" t="e">
        <f t="shared" si="20"/>
        <v>#N/A</v>
      </c>
      <c r="J72" t="e">
        <f t="shared" si="21"/>
        <v>#N/A</v>
      </c>
      <c r="K72" t="e">
        <f t="shared" si="22"/>
        <v>#N/A</v>
      </c>
      <c r="L72" t="e">
        <f t="shared" si="23"/>
        <v>#N/A</v>
      </c>
      <c r="M72" t="e">
        <f t="shared" si="24"/>
        <v>#N/A</v>
      </c>
    </row>
    <row r="73" spans="1:13" ht="25.5">
      <c r="A73" s="1" t="s">
        <v>80</v>
      </c>
      <c r="B73" s="46" t="s">
        <v>322</v>
      </c>
      <c r="C73">
        <f t="shared" si="14"/>
        <v>3</v>
      </c>
      <c r="D73">
        <f t="shared" si="15"/>
        <v>2</v>
      </c>
      <c r="E73">
        <f t="shared" si="16"/>
        <v>5</v>
      </c>
      <c r="F73">
        <f t="shared" si="17"/>
        <v>1</v>
      </c>
      <c r="G73">
        <f t="shared" si="18"/>
        <v>0</v>
      </c>
      <c r="H73">
        <f t="shared" si="19"/>
        <v>0</v>
      </c>
      <c r="I73">
        <f t="shared" si="20"/>
        <v>0</v>
      </c>
      <c r="J73">
        <f t="shared" si="21"/>
        <v>0</v>
      </c>
      <c r="K73">
        <f t="shared" si="22"/>
        <v>0</v>
      </c>
      <c r="L73">
        <f t="shared" si="23"/>
        <v>0</v>
      </c>
      <c r="M73">
        <f t="shared" si="24"/>
        <v>0</v>
      </c>
    </row>
    <row r="74" spans="1:13" ht="25.5">
      <c r="A74" s="1" t="s">
        <v>80</v>
      </c>
      <c r="B74" s="46" t="s">
        <v>323</v>
      </c>
      <c r="C74" t="e">
        <f t="shared" si="14"/>
        <v>#N/A</v>
      </c>
      <c r="D74" t="e">
        <f t="shared" si="15"/>
        <v>#N/A</v>
      </c>
      <c r="E74" t="e">
        <f t="shared" si="16"/>
        <v>#N/A</v>
      </c>
      <c r="F74" t="e">
        <f t="shared" si="17"/>
        <v>#N/A</v>
      </c>
      <c r="G74" t="e">
        <f t="shared" si="18"/>
        <v>#N/A</v>
      </c>
      <c r="H74" t="e">
        <f t="shared" si="19"/>
        <v>#N/A</v>
      </c>
      <c r="I74" t="e">
        <f t="shared" si="20"/>
        <v>#N/A</v>
      </c>
      <c r="J74" t="e">
        <f t="shared" si="21"/>
        <v>#N/A</v>
      </c>
      <c r="K74" t="e">
        <f t="shared" si="22"/>
        <v>#N/A</v>
      </c>
      <c r="L74" t="e">
        <f t="shared" si="23"/>
        <v>#N/A</v>
      </c>
      <c r="M74" t="e">
        <f t="shared" si="24"/>
        <v>#N/A</v>
      </c>
    </row>
    <row r="75" spans="1:13" ht="25.5">
      <c r="A75" s="1" t="s">
        <v>124</v>
      </c>
      <c r="B75" s="46" t="s">
        <v>324</v>
      </c>
      <c r="C75">
        <f t="shared" si="14"/>
        <v>4</v>
      </c>
      <c r="D75">
        <f t="shared" si="15"/>
        <v>4</v>
      </c>
      <c r="E75">
        <f t="shared" si="16"/>
        <v>8</v>
      </c>
      <c r="F75">
        <f t="shared" si="17"/>
        <v>0.5</v>
      </c>
      <c r="G75">
        <f t="shared" si="18"/>
        <v>0</v>
      </c>
      <c r="H75">
        <f t="shared" si="19"/>
        <v>0</v>
      </c>
      <c r="I75">
        <f t="shared" si="20"/>
        <v>0</v>
      </c>
      <c r="J75">
        <f t="shared" si="21"/>
        <v>0</v>
      </c>
      <c r="K75">
        <f t="shared" si="22"/>
        <v>0</v>
      </c>
      <c r="L75">
        <f t="shared" si="23"/>
        <v>0</v>
      </c>
      <c r="M75">
        <f t="shared" si="24"/>
        <v>0</v>
      </c>
    </row>
    <row r="76" spans="1:13" ht="25.5">
      <c r="A76" s="1" t="s">
        <v>193</v>
      </c>
      <c r="B76" s="46" t="s">
        <v>325</v>
      </c>
      <c r="C76" t="e">
        <f t="shared" si="14"/>
        <v>#N/A</v>
      </c>
      <c r="D76" t="e">
        <f t="shared" si="15"/>
        <v>#N/A</v>
      </c>
      <c r="E76" t="e">
        <f t="shared" si="16"/>
        <v>#N/A</v>
      </c>
      <c r="F76" t="e">
        <f t="shared" si="17"/>
        <v>#N/A</v>
      </c>
      <c r="G76" t="e">
        <f t="shared" si="18"/>
        <v>#N/A</v>
      </c>
      <c r="H76" t="e">
        <f t="shared" si="19"/>
        <v>#N/A</v>
      </c>
      <c r="I76" t="e">
        <f t="shared" si="20"/>
        <v>#N/A</v>
      </c>
      <c r="J76" t="e">
        <f t="shared" si="21"/>
        <v>#N/A</v>
      </c>
      <c r="K76" t="e">
        <f t="shared" si="22"/>
        <v>#N/A</v>
      </c>
      <c r="L76" t="e">
        <f t="shared" si="23"/>
        <v>#N/A</v>
      </c>
      <c r="M76" t="e">
        <f t="shared" si="24"/>
        <v>#N/A</v>
      </c>
    </row>
    <row r="77" spans="1:13">
      <c r="A77" s="1" t="s">
        <v>72</v>
      </c>
      <c r="B77" s="46" t="s">
        <v>326</v>
      </c>
      <c r="C77" t="e">
        <f t="shared" si="14"/>
        <v>#N/A</v>
      </c>
      <c r="D77" t="e">
        <f t="shared" si="15"/>
        <v>#N/A</v>
      </c>
      <c r="E77" t="e">
        <f t="shared" si="16"/>
        <v>#N/A</v>
      </c>
      <c r="F77" t="e">
        <f t="shared" si="17"/>
        <v>#N/A</v>
      </c>
      <c r="G77" t="e">
        <f t="shared" si="18"/>
        <v>#N/A</v>
      </c>
      <c r="H77" t="e">
        <f t="shared" si="19"/>
        <v>#N/A</v>
      </c>
      <c r="I77" t="e">
        <f t="shared" si="20"/>
        <v>#N/A</v>
      </c>
      <c r="J77" t="e">
        <f t="shared" si="21"/>
        <v>#N/A</v>
      </c>
      <c r="K77" t="e">
        <f t="shared" si="22"/>
        <v>#N/A</v>
      </c>
      <c r="L77" t="e">
        <f t="shared" si="23"/>
        <v>#N/A</v>
      </c>
      <c r="M77" t="e">
        <f t="shared" si="24"/>
        <v>#N/A</v>
      </c>
    </row>
    <row r="78" spans="1:13" ht="25.5">
      <c r="A78" s="1" t="s">
        <v>72</v>
      </c>
      <c r="B78" s="46" t="s">
        <v>327</v>
      </c>
      <c r="C78" t="e">
        <f t="shared" si="14"/>
        <v>#N/A</v>
      </c>
      <c r="D78" t="e">
        <f t="shared" si="15"/>
        <v>#N/A</v>
      </c>
      <c r="E78" t="e">
        <f t="shared" si="16"/>
        <v>#N/A</v>
      </c>
      <c r="F78" t="e">
        <f t="shared" si="17"/>
        <v>#N/A</v>
      </c>
      <c r="G78" t="e">
        <f t="shared" si="18"/>
        <v>#N/A</v>
      </c>
      <c r="H78" t="e">
        <f t="shared" si="19"/>
        <v>#N/A</v>
      </c>
      <c r="I78" t="e">
        <f t="shared" si="20"/>
        <v>#N/A</v>
      </c>
      <c r="J78" t="e">
        <f t="shared" si="21"/>
        <v>#N/A</v>
      </c>
      <c r="K78" t="e">
        <f t="shared" si="22"/>
        <v>#N/A</v>
      </c>
      <c r="L78" t="e">
        <f t="shared" si="23"/>
        <v>#N/A</v>
      </c>
      <c r="M78" t="e">
        <f t="shared" si="24"/>
        <v>#N/A</v>
      </c>
    </row>
    <row r="79" spans="1:13" ht="38.25">
      <c r="A79" s="1" t="s">
        <v>72</v>
      </c>
      <c r="B79" s="46" t="s">
        <v>328</v>
      </c>
      <c r="C79" t="e">
        <f t="shared" si="14"/>
        <v>#N/A</v>
      </c>
      <c r="D79" t="e">
        <f t="shared" si="15"/>
        <v>#N/A</v>
      </c>
      <c r="E79" t="e">
        <f t="shared" si="16"/>
        <v>#N/A</v>
      </c>
      <c r="F79" t="e">
        <f t="shared" si="17"/>
        <v>#N/A</v>
      </c>
      <c r="G79" t="e">
        <f t="shared" si="18"/>
        <v>#N/A</v>
      </c>
      <c r="H79" t="e">
        <f t="shared" si="19"/>
        <v>#N/A</v>
      </c>
      <c r="I79" t="e">
        <f t="shared" si="20"/>
        <v>#N/A</v>
      </c>
      <c r="J79" t="e">
        <f t="shared" si="21"/>
        <v>#N/A</v>
      </c>
      <c r="K79" t="e">
        <f t="shared" si="22"/>
        <v>#N/A</v>
      </c>
      <c r="L79" t="e">
        <f t="shared" si="23"/>
        <v>#N/A</v>
      </c>
      <c r="M79" t="e">
        <f t="shared" si="24"/>
        <v>#N/A</v>
      </c>
    </row>
    <row r="80" spans="1:13" ht="25.5">
      <c r="A80" s="1" t="s">
        <v>110</v>
      </c>
      <c r="B80" s="46" t="s">
        <v>329</v>
      </c>
      <c r="C80" t="e">
        <f t="shared" si="14"/>
        <v>#N/A</v>
      </c>
      <c r="D80" t="e">
        <f t="shared" si="15"/>
        <v>#N/A</v>
      </c>
      <c r="E80" t="e">
        <f t="shared" si="16"/>
        <v>#N/A</v>
      </c>
      <c r="F80" t="e">
        <f t="shared" si="17"/>
        <v>#N/A</v>
      </c>
      <c r="G80" t="e">
        <f t="shared" si="18"/>
        <v>#N/A</v>
      </c>
      <c r="H80" t="e">
        <f t="shared" si="19"/>
        <v>#N/A</v>
      </c>
      <c r="I80" t="e">
        <f t="shared" si="20"/>
        <v>#N/A</v>
      </c>
      <c r="J80" t="e">
        <f t="shared" si="21"/>
        <v>#N/A</v>
      </c>
      <c r="K80" t="e">
        <f t="shared" si="22"/>
        <v>#N/A</v>
      </c>
      <c r="L80" t="e">
        <f t="shared" si="23"/>
        <v>#N/A</v>
      </c>
      <c r="M80" t="e">
        <f t="shared" si="24"/>
        <v>#N/A</v>
      </c>
    </row>
    <row r="81" spans="1:13" ht="25.5">
      <c r="A81" s="1" t="s">
        <v>72</v>
      </c>
      <c r="B81" s="46" t="s">
        <v>330</v>
      </c>
      <c r="C81">
        <f t="shared" si="14"/>
        <v>2</v>
      </c>
      <c r="D81">
        <f t="shared" si="15"/>
        <v>0</v>
      </c>
      <c r="E81">
        <f t="shared" si="16"/>
        <v>2</v>
      </c>
      <c r="F81">
        <f t="shared" si="17"/>
        <v>0</v>
      </c>
      <c r="G81">
        <f t="shared" si="18"/>
        <v>0</v>
      </c>
      <c r="H81">
        <f t="shared" si="19"/>
        <v>0</v>
      </c>
      <c r="I81">
        <f t="shared" si="20"/>
        <v>0</v>
      </c>
      <c r="J81">
        <f t="shared" si="21"/>
        <v>0</v>
      </c>
      <c r="K81">
        <f t="shared" si="22"/>
        <v>0</v>
      </c>
      <c r="L81">
        <f t="shared" si="23"/>
        <v>0</v>
      </c>
      <c r="M81">
        <f t="shared" si="24"/>
        <v>0</v>
      </c>
    </row>
    <row r="82" spans="1:13" ht="25.5">
      <c r="A82" s="1" t="s">
        <v>80</v>
      </c>
      <c r="B82" s="46" t="s">
        <v>331</v>
      </c>
      <c r="C82">
        <f t="shared" si="14"/>
        <v>3</v>
      </c>
      <c r="D82">
        <f t="shared" si="15"/>
        <v>6</v>
      </c>
      <c r="E82">
        <f t="shared" si="16"/>
        <v>9</v>
      </c>
      <c r="F82">
        <f t="shared" si="17"/>
        <v>0.5</v>
      </c>
      <c r="G82">
        <f t="shared" si="18"/>
        <v>0.5</v>
      </c>
      <c r="H82">
        <f t="shared" si="19"/>
        <v>0</v>
      </c>
      <c r="I82">
        <f t="shared" si="20"/>
        <v>0</v>
      </c>
      <c r="J82">
        <f t="shared" si="21"/>
        <v>0</v>
      </c>
      <c r="K82">
        <f t="shared" si="22"/>
        <v>0</v>
      </c>
      <c r="L82">
        <f t="shared" si="23"/>
        <v>0</v>
      </c>
      <c r="M82">
        <f t="shared" si="24"/>
        <v>0</v>
      </c>
    </row>
    <row r="83" spans="1:13" ht="25.5">
      <c r="A83" s="1" t="s">
        <v>110</v>
      </c>
      <c r="B83" s="46" t="s">
        <v>332</v>
      </c>
      <c r="C83">
        <f t="shared" si="14"/>
        <v>3</v>
      </c>
      <c r="D83">
        <f t="shared" si="15"/>
        <v>3</v>
      </c>
      <c r="E83">
        <f t="shared" si="16"/>
        <v>6</v>
      </c>
      <c r="F83">
        <f t="shared" si="17"/>
        <v>0.5</v>
      </c>
      <c r="G83">
        <f t="shared" si="18"/>
        <v>0</v>
      </c>
      <c r="H83">
        <f t="shared" si="19"/>
        <v>0</v>
      </c>
      <c r="I83">
        <f t="shared" si="20"/>
        <v>1</v>
      </c>
      <c r="J83">
        <f t="shared" si="21"/>
        <v>0</v>
      </c>
      <c r="K83">
        <f t="shared" si="22"/>
        <v>0</v>
      </c>
      <c r="L83">
        <f t="shared" si="23"/>
        <v>0</v>
      </c>
      <c r="M83">
        <f t="shared" si="24"/>
        <v>0</v>
      </c>
    </row>
    <row r="84" spans="1:13" ht="25.5">
      <c r="A84" s="1" t="s">
        <v>110</v>
      </c>
      <c r="B84" s="46" t="s">
        <v>333</v>
      </c>
      <c r="C84">
        <f t="shared" si="14"/>
        <v>3</v>
      </c>
      <c r="D84">
        <f t="shared" si="15"/>
        <v>1</v>
      </c>
      <c r="E84">
        <f t="shared" si="16"/>
        <v>4</v>
      </c>
      <c r="F84">
        <f t="shared" si="17"/>
        <v>0</v>
      </c>
      <c r="G84">
        <f t="shared" si="18"/>
        <v>0</v>
      </c>
      <c r="H84">
        <f t="shared" si="19"/>
        <v>0</v>
      </c>
      <c r="I84">
        <f t="shared" si="20"/>
        <v>0</v>
      </c>
      <c r="J84">
        <f t="shared" si="21"/>
        <v>0</v>
      </c>
      <c r="K84">
        <f t="shared" si="22"/>
        <v>0</v>
      </c>
      <c r="L84">
        <f t="shared" si="23"/>
        <v>0</v>
      </c>
      <c r="M84">
        <f t="shared" si="24"/>
        <v>0</v>
      </c>
    </row>
    <row r="85" spans="1:13" ht="25.5">
      <c r="A85" s="1" t="s">
        <v>124</v>
      </c>
      <c r="B85" s="46" t="s">
        <v>334</v>
      </c>
      <c r="C85">
        <f t="shared" si="14"/>
        <v>0</v>
      </c>
      <c r="D85">
        <f t="shared" si="15"/>
        <v>1</v>
      </c>
      <c r="E85">
        <f t="shared" si="16"/>
        <v>1</v>
      </c>
      <c r="F85">
        <f t="shared" si="17"/>
        <v>0</v>
      </c>
      <c r="G85">
        <f t="shared" si="18"/>
        <v>0</v>
      </c>
      <c r="H85">
        <f t="shared" si="19"/>
        <v>0</v>
      </c>
      <c r="I85">
        <f t="shared" si="20"/>
        <v>0</v>
      </c>
      <c r="J85">
        <f t="shared" si="21"/>
        <v>0</v>
      </c>
      <c r="K85">
        <f t="shared" si="22"/>
        <v>0</v>
      </c>
      <c r="L85">
        <f t="shared" si="23"/>
        <v>0</v>
      </c>
      <c r="M85">
        <f t="shared" si="24"/>
        <v>0</v>
      </c>
    </row>
    <row r="86" spans="1:13" ht="25.5">
      <c r="A86" s="1" t="s">
        <v>80</v>
      </c>
      <c r="B86" s="46" t="s">
        <v>335</v>
      </c>
      <c r="C86" t="e">
        <f t="shared" si="14"/>
        <v>#N/A</v>
      </c>
      <c r="D86" t="e">
        <f t="shared" si="15"/>
        <v>#N/A</v>
      </c>
      <c r="E86" t="e">
        <f t="shared" si="16"/>
        <v>#N/A</v>
      </c>
      <c r="F86" t="e">
        <f t="shared" si="17"/>
        <v>#N/A</v>
      </c>
      <c r="G86" t="e">
        <f t="shared" si="18"/>
        <v>#N/A</v>
      </c>
      <c r="H86" t="e">
        <f t="shared" si="19"/>
        <v>#N/A</v>
      </c>
      <c r="I86" t="e">
        <f t="shared" si="20"/>
        <v>#N/A</v>
      </c>
      <c r="J86" t="e">
        <f t="shared" si="21"/>
        <v>#N/A</v>
      </c>
      <c r="K86" t="e">
        <f t="shared" si="22"/>
        <v>#N/A</v>
      </c>
      <c r="L86" t="e">
        <f t="shared" si="23"/>
        <v>#N/A</v>
      </c>
      <c r="M86" t="e">
        <f t="shared" si="24"/>
        <v>#N/A</v>
      </c>
    </row>
    <row r="87" spans="1:13" ht="25.5">
      <c r="A87" s="1" t="s">
        <v>72</v>
      </c>
      <c r="B87" s="46" t="s">
        <v>336</v>
      </c>
      <c r="C87" t="e">
        <f t="shared" si="14"/>
        <v>#N/A</v>
      </c>
      <c r="D87" t="e">
        <f t="shared" si="15"/>
        <v>#N/A</v>
      </c>
      <c r="E87" t="e">
        <f t="shared" si="16"/>
        <v>#N/A</v>
      </c>
      <c r="F87" t="e">
        <f t="shared" si="17"/>
        <v>#N/A</v>
      </c>
      <c r="G87" t="e">
        <f t="shared" si="18"/>
        <v>#N/A</v>
      </c>
      <c r="H87" t="e">
        <f t="shared" si="19"/>
        <v>#N/A</v>
      </c>
      <c r="I87" t="e">
        <f t="shared" si="20"/>
        <v>#N/A</v>
      </c>
      <c r="J87" t="e">
        <f t="shared" si="21"/>
        <v>#N/A</v>
      </c>
      <c r="K87" t="e">
        <f t="shared" si="22"/>
        <v>#N/A</v>
      </c>
      <c r="L87" t="e">
        <f t="shared" si="23"/>
        <v>#N/A</v>
      </c>
      <c r="M87" t="e">
        <f t="shared" si="24"/>
        <v>#N/A</v>
      </c>
    </row>
    <row r="88" spans="1:13">
      <c r="A88" s="1" t="s">
        <v>80</v>
      </c>
      <c r="B88" s="46" t="s">
        <v>337</v>
      </c>
      <c r="C88" t="e">
        <f t="shared" si="14"/>
        <v>#N/A</v>
      </c>
      <c r="D88" t="e">
        <f t="shared" si="15"/>
        <v>#N/A</v>
      </c>
      <c r="E88" t="e">
        <f t="shared" si="16"/>
        <v>#N/A</v>
      </c>
      <c r="F88" t="e">
        <f t="shared" si="17"/>
        <v>#N/A</v>
      </c>
      <c r="G88" t="e">
        <f t="shared" si="18"/>
        <v>#N/A</v>
      </c>
      <c r="H88" t="e">
        <f t="shared" si="19"/>
        <v>#N/A</v>
      </c>
      <c r="I88" t="e">
        <f t="shared" si="20"/>
        <v>#N/A</v>
      </c>
      <c r="J88" t="e">
        <f t="shared" si="21"/>
        <v>#N/A</v>
      </c>
      <c r="K88" t="e">
        <f t="shared" si="22"/>
        <v>#N/A</v>
      </c>
      <c r="L88" t="e">
        <f t="shared" si="23"/>
        <v>#N/A</v>
      </c>
      <c r="M88" t="e">
        <f t="shared" si="24"/>
        <v>#N/A</v>
      </c>
    </row>
    <row r="89" spans="1:13" ht="25.5">
      <c r="A89" s="1" t="s">
        <v>93</v>
      </c>
      <c r="B89" s="46" t="s">
        <v>338</v>
      </c>
      <c r="C89" t="e">
        <f t="shared" si="14"/>
        <v>#N/A</v>
      </c>
      <c r="D89" t="e">
        <f t="shared" si="15"/>
        <v>#N/A</v>
      </c>
      <c r="E89" t="e">
        <f t="shared" si="16"/>
        <v>#N/A</v>
      </c>
      <c r="F89" t="e">
        <f t="shared" si="17"/>
        <v>#N/A</v>
      </c>
      <c r="G89" t="e">
        <f t="shared" si="18"/>
        <v>#N/A</v>
      </c>
      <c r="H89" t="e">
        <f t="shared" si="19"/>
        <v>#N/A</v>
      </c>
      <c r="I89" t="e">
        <f t="shared" si="20"/>
        <v>#N/A</v>
      </c>
      <c r="J89" t="e">
        <f t="shared" si="21"/>
        <v>#N/A</v>
      </c>
      <c r="K89" t="e">
        <f t="shared" si="22"/>
        <v>#N/A</v>
      </c>
      <c r="L89" t="e">
        <f t="shared" si="23"/>
        <v>#N/A</v>
      </c>
      <c r="M89" t="e">
        <f t="shared" si="24"/>
        <v>#N/A</v>
      </c>
    </row>
    <row r="90" spans="1:13" ht="25.5">
      <c r="A90" s="1" t="s">
        <v>72</v>
      </c>
      <c r="B90" s="46" t="s">
        <v>339</v>
      </c>
      <c r="C90" t="e">
        <f t="shared" si="14"/>
        <v>#N/A</v>
      </c>
      <c r="D90" t="e">
        <f t="shared" si="15"/>
        <v>#N/A</v>
      </c>
      <c r="E90" t="e">
        <f t="shared" si="16"/>
        <v>#N/A</v>
      </c>
      <c r="F90" t="e">
        <f t="shared" si="17"/>
        <v>#N/A</v>
      </c>
      <c r="G90" t="e">
        <f t="shared" si="18"/>
        <v>#N/A</v>
      </c>
      <c r="H90" t="e">
        <f t="shared" si="19"/>
        <v>#N/A</v>
      </c>
      <c r="I90" t="e">
        <f t="shared" si="20"/>
        <v>#N/A</v>
      </c>
      <c r="J90" t="e">
        <f t="shared" si="21"/>
        <v>#N/A</v>
      </c>
      <c r="K90" t="e">
        <f t="shared" si="22"/>
        <v>#N/A</v>
      </c>
      <c r="L90" t="e">
        <f t="shared" si="23"/>
        <v>#N/A</v>
      </c>
      <c r="M90" t="e">
        <f t="shared" si="24"/>
        <v>#N/A</v>
      </c>
    </row>
    <row r="91" spans="1:13" ht="25.5">
      <c r="A91" s="1" t="s">
        <v>72</v>
      </c>
      <c r="B91" s="46" t="s">
        <v>340</v>
      </c>
      <c r="C91" t="e">
        <f t="shared" si="14"/>
        <v>#N/A</v>
      </c>
      <c r="D91" t="e">
        <f t="shared" si="15"/>
        <v>#N/A</v>
      </c>
      <c r="E91" t="e">
        <f t="shared" si="16"/>
        <v>#N/A</v>
      </c>
      <c r="F91" t="e">
        <f t="shared" si="17"/>
        <v>#N/A</v>
      </c>
      <c r="G91" t="e">
        <f t="shared" si="18"/>
        <v>#N/A</v>
      </c>
      <c r="H91" t="e">
        <f t="shared" si="19"/>
        <v>#N/A</v>
      </c>
      <c r="I91" t="e">
        <f t="shared" si="20"/>
        <v>#N/A</v>
      </c>
      <c r="J91" t="e">
        <f t="shared" si="21"/>
        <v>#N/A</v>
      </c>
      <c r="K91" t="e">
        <f t="shared" si="22"/>
        <v>#N/A</v>
      </c>
      <c r="L91" t="e">
        <f t="shared" si="23"/>
        <v>#N/A</v>
      </c>
      <c r="M91" t="e">
        <f t="shared" si="24"/>
        <v>#N/A</v>
      </c>
    </row>
    <row r="92" spans="1:13" ht="25.5">
      <c r="A92" s="1" t="s">
        <v>124</v>
      </c>
      <c r="B92" s="46" t="s">
        <v>341</v>
      </c>
      <c r="C92">
        <f t="shared" si="14"/>
        <v>2</v>
      </c>
      <c r="D92">
        <f t="shared" si="15"/>
        <v>0</v>
      </c>
      <c r="E92">
        <f t="shared" si="16"/>
        <v>2</v>
      </c>
      <c r="F92">
        <f t="shared" si="17"/>
        <v>1</v>
      </c>
      <c r="G92">
        <f t="shared" si="18"/>
        <v>1</v>
      </c>
      <c r="H92">
        <f t="shared" si="19"/>
        <v>0</v>
      </c>
      <c r="I92">
        <f t="shared" si="20"/>
        <v>0</v>
      </c>
      <c r="J92">
        <f t="shared" si="21"/>
        <v>0</v>
      </c>
      <c r="K92">
        <f t="shared" si="22"/>
        <v>0</v>
      </c>
      <c r="L92">
        <f t="shared" si="23"/>
        <v>0</v>
      </c>
      <c r="M92">
        <f t="shared" si="24"/>
        <v>0</v>
      </c>
    </row>
    <row r="93" spans="1:13" ht="25.5">
      <c r="A93" s="1" t="s">
        <v>80</v>
      </c>
      <c r="B93" s="46" t="s">
        <v>342</v>
      </c>
      <c r="C93">
        <f t="shared" si="14"/>
        <v>1</v>
      </c>
      <c r="D93">
        <f t="shared" si="15"/>
        <v>0</v>
      </c>
      <c r="E93">
        <f t="shared" si="16"/>
        <v>1</v>
      </c>
      <c r="F93">
        <f t="shared" si="17"/>
        <v>0</v>
      </c>
      <c r="G93">
        <f t="shared" si="18"/>
        <v>0</v>
      </c>
      <c r="H93">
        <f t="shared" si="19"/>
        <v>0</v>
      </c>
      <c r="I93">
        <f t="shared" si="20"/>
        <v>0</v>
      </c>
      <c r="J93">
        <f t="shared" si="21"/>
        <v>0</v>
      </c>
      <c r="K93">
        <f t="shared" si="22"/>
        <v>0</v>
      </c>
      <c r="L93">
        <f t="shared" si="23"/>
        <v>0</v>
      </c>
      <c r="M93">
        <f t="shared" si="24"/>
        <v>0</v>
      </c>
    </row>
    <row r="94" spans="1:13" ht="25.5">
      <c r="A94" s="1" t="s">
        <v>72</v>
      </c>
      <c r="B94" s="46" t="s">
        <v>343</v>
      </c>
      <c r="C94" t="e">
        <f t="shared" si="14"/>
        <v>#N/A</v>
      </c>
      <c r="D94" t="e">
        <f t="shared" si="15"/>
        <v>#N/A</v>
      </c>
      <c r="E94" t="e">
        <f t="shared" si="16"/>
        <v>#N/A</v>
      </c>
      <c r="F94" t="e">
        <f t="shared" si="17"/>
        <v>#N/A</v>
      </c>
      <c r="G94" t="e">
        <f t="shared" si="18"/>
        <v>#N/A</v>
      </c>
      <c r="H94" t="e">
        <f t="shared" si="19"/>
        <v>#N/A</v>
      </c>
      <c r="I94" t="e">
        <f t="shared" si="20"/>
        <v>#N/A</v>
      </c>
      <c r="J94" t="e">
        <f t="shared" si="21"/>
        <v>#N/A</v>
      </c>
      <c r="K94" t="e">
        <f t="shared" si="22"/>
        <v>#N/A</v>
      </c>
      <c r="L94" t="e">
        <f t="shared" si="23"/>
        <v>#N/A</v>
      </c>
      <c r="M94" t="e">
        <f t="shared" si="24"/>
        <v>#N/A</v>
      </c>
    </row>
    <row r="95" spans="1:13">
      <c r="A95" s="1" t="s">
        <v>124</v>
      </c>
      <c r="B95" s="46" t="s">
        <v>344</v>
      </c>
      <c r="C95" t="e">
        <f t="shared" si="14"/>
        <v>#N/A</v>
      </c>
      <c r="D95" t="e">
        <f t="shared" si="15"/>
        <v>#N/A</v>
      </c>
      <c r="E95" t="e">
        <f t="shared" si="16"/>
        <v>#N/A</v>
      </c>
      <c r="F95" t="e">
        <f t="shared" si="17"/>
        <v>#N/A</v>
      </c>
      <c r="G95" t="e">
        <f t="shared" si="18"/>
        <v>#N/A</v>
      </c>
      <c r="H95" t="e">
        <f t="shared" si="19"/>
        <v>#N/A</v>
      </c>
      <c r="I95" t="e">
        <f t="shared" si="20"/>
        <v>#N/A</v>
      </c>
      <c r="J95" t="e">
        <f t="shared" si="21"/>
        <v>#N/A</v>
      </c>
      <c r="K95" t="e">
        <f t="shared" si="22"/>
        <v>#N/A</v>
      </c>
      <c r="L95" t="e">
        <f t="shared" si="23"/>
        <v>#N/A</v>
      </c>
      <c r="M95" t="e">
        <f t="shared" si="24"/>
        <v>#N/A</v>
      </c>
    </row>
    <row r="96" spans="1:13" ht="25.5">
      <c r="A96" s="1" t="s">
        <v>124</v>
      </c>
      <c r="B96" s="46" t="s">
        <v>345</v>
      </c>
      <c r="C96">
        <f t="shared" si="14"/>
        <v>4</v>
      </c>
      <c r="D96">
        <f t="shared" si="15"/>
        <v>2</v>
      </c>
      <c r="E96">
        <f t="shared" si="16"/>
        <v>6</v>
      </c>
      <c r="F96">
        <f t="shared" si="17"/>
        <v>0</v>
      </c>
      <c r="G96">
        <f t="shared" si="18"/>
        <v>0</v>
      </c>
      <c r="H96">
        <f t="shared" si="19"/>
        <v>0</v>
      </c>
      <c r="I96">
        <f t="shared" si="20"/>
        <v>0</v>
      </c>
      <c r="J96">
        <f t="shared" si="21"/>
        <v>0</v>
      </c>
      <c r="K96">
        <f t="shared" si="22"/>
        <v>0</v>
      </c>
      <c r="L96">
        <f t="shared" si="23"/>
        <v>0</v>
      </c>
      <c r="M96">
        <f t="shared" si="24"/>
        <v>0</v>
      </c>
    </row>
    <row r="97" spans="1:13" ht="25.5">
      <c r="A97" s="1" t="s">
        <v>124</v>
      </c>
      <c r="B97" s="46" t="s">
        <v>346</v>
      </c>
      <c r="C97" t="e">
        <f t="shared" si="14"/>
        <v>#N/A</v>
      </c>
      <c r="D97" t="e">
        <f t="shared" si="15"/>
        <v>#N/A</v>
      </c>
      <c r="E97" t="e">
        <f t="shared" si="16"/>
        <v>#N/A</v>
      </c>
      <c r="F97" t="e">
        <f t="shared" si="17"/>
        <v>#N/A</v>
      </c>
      <c r="G97" t="e">
        <f t="shared" si="18"/>
        <v>#N/A</v>
      </c>
      <c r="H97" t="e">
        <f t="shared" si="19"/>
        <v>#N/A</v>
      </c>
      <c r="I97" t="e">
        <f t="shared" si="20"/>
        <v>#N/A</v>
      </c>
      <c r="J97" t="e">
        <f t="shared" si="21"/>
        <v>#N/A</v>
      </c>
      <c r="K97" t="e">
        <f t="shared" si="22"/>
        <v>#N/A</v>
      </c>
      <c r="L97" t="e">
        <f t="shared" si="23"/>
        <v>#N/A</v>
      </c>
      <c r="M97" t="e">
        <f t="shared" si="24"/>
        <v>#N/A</v>
      </c>
    </row>
    <row r="98" spans="1:13" ht="25.5">
      <c r="A98" s="1" t="s">
        <v>80</v>
      </c>
      <c r="B98" s="46" t="s">
        <v>347</v>
      </c>
      <c r="C98">
        <f t="shared" si="14"/>
        <v>0</v>
      </c>
      <c r="D98">
        <f t="shared" si="15"/>
        <v>2</v>
      </c>
      <c r="E98">
        <f t="shared" si="16"/>
        <v>2</v>
      </c>
      <c r="F98">
        <f t="shared" si="17"/>
        <v>0</v>
      </c>
      <c r="G98">
        <f t="shared" si="18"/>
        <v>0</v>
      </c>
      <c r="H98">
        <f t="shared" si="19"/>
        <v>0</v>
      </c>
      <c r="I98">
        <f t="shared" si="20"/>
        <v>0</v>
      </c>
      <c r="J98">
        <f t="shared" si="21"/>
        <v>0</v>
      </c>
      <c r="K98">
        <f t="shared" si="22"/>
        <v>0</v>
      </c>
      <c r="L98">
        <f t="shared" si="23"/>
        <v>0</v>
      </c>
      <c r="M98">
        <f t="shared" si="24"/>
        <v>0</v>
      </c>
    </row>
    <row r="99" spans="1:13" ht="25.5">
      <c r="A99" s="1" t="s">
        <v>124</v>
      </c>
      <c r="B99" s="46" t="s">
        <v>348</v>
      </c>
      <c r="C99" t="e">
        <f t="shared" si="14"/>
        <v>#N/A</v>
      </c>
      <c r="D99" t="e">
        <f t="shared" si="15"/>
        <v>#N/A</v>
      </c>
      <c r="E99" t="e">
        <f t="shared" si="16"/>
        <v>#N/A</v>
      </c>
      <c r="F99" t="e">
        <f t="shared" si="17"/>
        <v>#N/A</v>
      </c>
      <c r="G99" t="e">
        <f t="shared" si="18"/>
        <v>#N/A</v>
      </c>
      <c r="H99" t="e">
        <f t="shared" si="19"/>
        <v>#N/A</v>
      </c>
      <c r="I99" t="e">
        <f t="shared" si="20"/>
        <v>#N/A</v>
      </c>
      <c r="J99" t="e">
        <f t="shared" si="21"/>
        <v>#N/A</v>
      </c>
      <c r="K99" t="e">
        <f t="shared" si="22"/>
        <v>#N/A</v>
      </c>
      <c r="L99" t="e">
        <f t="shared" si="23"/>
        <v>#N/A</v>
      </c>
      <c r="M99" t="e">
        <f t="shared" si="24"/>
        <v>#N/A</v>
      </c>
    </row>
    <row r="100" spans="1:13">
      <c r="A100" s="1"/>
      <c r="B100" s="46"/>
    </row>
    <row r="101" spans="1:13">
      <c r="A101" s="1"/>
      <c r="B101" s="46"/>
    </row>
    <row r="102" spans="1:13">
      <c r="A102" s="1"/>
      <c r="B102" s="46"/>
    </row>
    <row r="103" spans="1:13">
      <c r="A103" s="1"/>
      <c r="B103" s="46"/>
    </row>
    <row r="104" spans="1:13">
      <c r="A104" s="1"/>
      <c r="B104" s="46"/>
    </row>
    <row r="105" spans="1:13">
      <c r="A105" s="1"/>
      <c r="B105" s="46"/>
    </row>
    <row r="106" spans="1:13">
      <c r="A106" s="1"/>
      <c r="B106" s="46"/>
    </row>
    <row r="107" spans="1:13">
      <c r="A107" s="1"/>
      <c r="B107" s="46"/>
    </row>
    <row r="108" spans="1:13">
      <c r="A108" s="1"/>
      <c r="B108" s="46"/>
    </row>
    <row r="109" spans="1:13">
      <c r="A109" s="1"/>
      <c r="B109" s="46"/>
    </row>
    <row r="110" spans="1:13">
      <c r="A110" s="1"/>
      <c r="B110" s="46"/>
    </row>
    <row r="111" spans="1:13" ht="46.5">
      <c r="A111" s="15" t="s">
        <v>40</v>
      </c>
      <c r="B111" s="46"/>
    </row>
    <row r="112" spans="1:13">
      <c r="A112" s="10" t="s">
        <v>1</v>
      </c>
      <c r="B112" s="46" t="s">
        <v>2</v>
      </c>
      <c r="C112" t="s">
        <v>41</v>
      </c>
      <c r="D112" t="s">
        <v>42</v>
      </c>
      <c r="E112" t="s">
        <v>43</v>
      </c>
      <c r="F112" t="s">
        <v>44</v>
      </c>
      <c r="G112" t="s">
        <v>56</v>
      </c>
      <c r="H112" t="s">
        <v>45</v>
      </c>
      <c r="I112" t="s">
        <v>57</v>
      </c>
      <c r="J112" t="s">
        <v>58</v>
      </c>
    </row>
    <row r="113" spans="1:10" ht="25.5">
      <c r="A113" s="1" t="s">
        <v>100</v>
      </c>
      <c r="B113" s="46" t="s">
        <v>349</v>
      </c>
      <c r="C113" t="e">
        <f>VLOOKUP(B113,$BG$4:$BR$15,3,FALSE)</f>
        <v>#N/A</v>
      </c>
      <c r="D113" t="e">
        <f>VLOOKUP(B113,$BG$4:$BR$6,4,FALSE)</f>
        <v>#N/A</v>
      </c>
      <c r="E113" t="e">
        <f>VLOOKUP(B113,$BG$4:$BR$6,6,FALSE)</f>
        <v>#N/A</v>
      </c>
      <c r="F113" t="e">
        <f>VLOOKUP(B113,$BG$4:$BR$6,7,FALSE)</f>
        <v>#N/A</v>
      </c>
      <c r="G113" t="e">
        <f>VLOOKUP(B113,$BG$4:$BR$6,9,FALSE)</f>
        <v>#N/A</v>
      </c>
      <c r="H113" t="e">
        <f>VLOOKUP(B113,$BG$4:$BR$6,10,FALSE)</f>
        <v>#N/A</v>
      </c>
      <c r="I113" t="e">
        <f>VLOOKUP(B113,$BG$4:$BR$6,11,FALSE)</f>
        <v>#N/A</v>
      </c>
      <c r="J113" t="e">
        <f>VLOOKUP(B113,$BG$4:$BR$6,12,FALSE)</f>
        <v>#N/A</v>
      </c>
    </row>
    <row r="114" spans="1:10" ht="25.5">
      <c r="A114" s="1" t="s">
        <v>100</v>
      </c>
      <c r="B114" s="46" t="s">
        <v>350</v>
      </c>
      <c r="C114">
        <f>VLOOKUP(B114,$BG$4:$BR$15,3,FALSE)</f>
        <v>1</v>
      </c>
      <c r="D114">
        <f t="shared" ref="D114:D116" si="25">VLOOKUP(B114,$BG$4:$BR$6,4,FALSE)</f>
        <v>1</v>
      </c>
      <c r="E114">
        <f t="shared" ref="E114:E116" si="26">VLOOKUP(B114,$BG$4:$BR$6,6,FALSE)</f>
        <v>1</v>
      </c>
      <c r="F114">
        <f t="shared" ref="F114:F116" si="27">VLOOKUP(B114,$BG$4:$BR$6,7,FALSE)</f>
        <v>3</v>
      </c>
      <c r="G114">
        <f t="shared" ref="G114:G116" si="28">VLOOKUP(B114,$BG$4:$BR$6,9,FALSE)</f>
        <v>4</v>
      </c>
      <c r="H114">
        <f t="shared" ref="H114:H116" si="29">VLOOKUP(B114,$BG$4:$BR$6,10,FALSE)</f>
        <v>0</v>
      </c>
      <c r="I114">
        <f t="shared" ref="I114:I116" si="30">VLOOKUP(B114,$BG$4:$BR$6,11,FALSE)</f>
        <v>0</v>
      </c>
      <c r="J114">
        <f t="shared" ref="J114:J116" si="31">VLOOKUP(B114,$BG$4:$BR$6,12,FALSE)</f>
        <v>0</v>
      </c>
    </row>
    <row r="115" spans="1:10" ht="25.5">
      <c r="A115" s="1" t="s">
        <v>100</v>
      </c>
      <c r="B115" s="46" t="s">
        <v>351</v>
      </c>
      <c r="C115" t="e">
        <f>VLOOKUP(B115,$BG$4:$BR$15,3,FALSE)</f>
        <v>#N/A</v>
      </c>
      <c r="D115" t="e">
        <f t="shared" si="25"/>
        <v>#N/A</v>
      </c>
      <c r="E115" t="e">
        <f t="shared" si="26"/>
        <v>#N/A</v>
      </c>
      <c r="F115" t="e">
        <f t="shared" si="27"/>
        <v>#N/A</v>
      </c>
      <c r="G115" t="e">
        <f t="shared" si="28"/>
        <v>#N/A</v>
      </c>
      <c r="H115" t="e">
        <f t="shared" si="29"/>
        <v>#N/A</v>
      </c>
      <c r="I115" t="e">
        <f t="shared" si="30"/>
        <v>#N/A</v>
      </c>
      <c r="J115" t="e">
        <f t="shared" si="31"/>
        <v>#N/A</v>
      </c>
    </row>
    <row r="116" spans="1:10" ht="38.25">
      <c r="A116" s="1" t="s">
        <v>277</v>
      </c>
      <c r="B116" s="46" t="s">
        <v>352</v>
      </c>
      <c r="C116">
        <f>VLOOKUP(B116,$BG$4:$BR$15,3,FALSE)</f>
        <v>0</v>
      </c>
      <c r="D116">
        <f t="shared" si="25"/>
        <v>0</v>
      </c>
      <c r="E116">
        <f t="shared" si="26"/>
        <v>0</v>
      </c>
      <c r="F116">
        <f t="shared" si="27"/>
        <v>0</v>
      </c>
      <c r="G116">
        <f t="shared" si="28"/>
        <v>0</v>
      </c>
      <c r="H116">
        <f t="shared" si="29"/>
        <v>2</v>
      </c>
      <c r="I116">
        <f t="shared" si="30"/>
        <v>108</v>
      </c>
      <c r="J116">
        <f t="shared" si="31"/>
        <v>54</v>
      </c>
    </row>
    <row r="117" spans="1:10">
      <c r="A117" s="1"/>
      <c r="B117" s="46"/>
    </row>
    <row r="118" spans="1:10">
      <c r="A118" s="1"/>
      <c r="B118" s="46"/>
    </row>
    <row r="119" spans="1:10">
      <c r="A119" s="1"/>
      <c r="B119" s="46"/>
    </row>
    <row r="120" spans="1:10">
      <c r="A120" s="1"/>
      <c r="B120" s="46"/>
    </row>
    <row r="121" spans="1:10">
      <c r="A121" s="1"/>
      <c r="B121" s="46"/>
    </row>
    <row r="122" spans="1:10">
      <c r="A122" s="1"/>
      <c r="B122" s="46"/>
    </row>
    <row r="123" spans="1:10">
      <c r="A123" s="1"/>
      <c r="B123" s="46"/>
    </row>
    <row r="124" spans="1:10">
      <c r="A124" s="1"/>
      <c r="B124" s="46"/>
    </row>
    <row r="125" spans="1:10">
      <c r="A125" s="1"/>
      <c r="B125" s="46"/>
    </row>
    <row r="126" spans="1:10">
      <c r="A126" s="1"/>
      <c r="B126" s="46"/>
    </row>
    <row r="127" spans="1:10">
      <c r="A127" s="1"/>
      <c r="B127" s="46"/>
    </row>
    <row r="128" spans="1:10">
      <c r="A128" s="1"/>
      <c r="B128" s="46"/>
    </row>
    <row r="129" spans="1:2">
      <c r="A129" s="1"/>
      <c r="B129" s="46"/>
    </row>
    <row r="130" spans="1:2">
      <c r="A130" s="1"/>
      <c r="B130" s="46"/>
    </row>
    <row r="131" spans="1:2">
      <c r="A131" s="1"/>
      <c r="B131" s="46"/>
    </row>
    <row r="132" spans="1:2">
      <c r="A132" s="1"/>
      <c r="B132" s="46"/>
    </row>
  </sheetData>
  <mergeCells count="13">
    <mergeCell ref="BG2:BH2"/>
    <mergeCell ref="BI2:BO2"/>
    <mergeCell ref="BP2:BR2"/>
    <mergeCell ref="AK2:AN2"/>
    <mergeCell ref="AP2:AQ2"/>
    <mergeCell ref="AR2:AV2"/>
    <mergeCell ref="AW2:BA2"/>
    <mergeCell ref="BB2:BE2"/>
    <mergeCell ref="O2:P2"/>
    <mergeCell ref="Q2:Y2"/>
    <mergeCell ref="AA2:AB2"/>
    <mergeCell ref="AC2:AF2"/>
    <mergeCell ref="AG2:A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Depth</vt:lpstr>
      <vt:lpstr>2010-1</vt:lpstr>
      <vt:lpstr>2010-2</vt:lpstr>
      <vt:lpstr>2010-3</vt:lpstr>
      <vt:lpstr>2010-4</vt:lpstr>
      <vt:lpstr>2010-5</vt:lpstr>
      <vt:lpstr>2010-6</vt:lpstr>
      <vt:lpstr>2010-7</vt:lpstr>
      <vt:lpstr>2010-8</vt:lpstr>
      <vt:lpstr>2010-9</vt:lpstr>
      <vt:lpstr>2010-10</vt:lpstr>
      <vt:lpstr>2010-11</vt:lpstr>
      <vt:lpstr>2010-12</vt:lpstr>
      <vt:lpstr>2010-13</vt:lpstr>
      <vt:lpstr>Blank Game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Ryan</cp:lastModifiedBy>
  <dcterms:created xsi:type="dcterms:W3CDTF">2019-08-07T00:56:07Z</dcterms:created>
  <dcterms:modified xsi:type="dcterms:W3CDTF">2019-08-17T01:54:28Z</dcterms:modified>
</cp:coreProperties>
</file>