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13_ncr:1_{B744EC0E-7A55-D845-BCDE-88C726539D51}" xr6:coauthVersionLast="33" xr6:coauthVersionMax="33" xr10:uidLastSave="{00000000-0000-0000-0000-000000000000}"/>
  <bookViews>
    <workbookView xWindow="80" yWindow="460" windowWidth="25440" windowHeight="14780" activeTab="2" xr2:uid="{CC753E6D-A7ED-C14A-9FDA-6FF942EF45A5}"/>
  </bookViews>
  <sheets>
    <sheet name="Depth" sheetId="2" r:id="rId1"/>
    <sheet name="2008-7" sheetId="1" r:id="rId2"/>
    <sheet name="2008-8" sheetId="9" r:id="rId3"/>
    <sheet name="2008-9" sheetId="3" r:id="rId4"/>
    <sheet name="2008-10" sheetId="4" r:id="rId5"/>
    <sheet name="2008-11" sheetId="5" r:id="rId6"/>
    <sheet name="2008-12" sheetId="6" r:id="rId7"/>
    <sheet name="2008-13" sheetId="7" r:id="rId8"/>
  </sheets>
  <definedNames>
    <definedName name="_xlnm._FilterDatabase" localSheetId="0" hidden="1">Depth!$A$1:$B$112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I13" i="1"/>
  <c r="H13" i="1"/>
  <c r="G13" i="1"/>
  <c r="F13" i="1"/>
  <c r="E13" i="1"/>
  <c r="D13" i="1"/>
  <c r="C13" i="1"/>
  <c r="I4" i="1"/>
  <c r="I5" i="1"/>
  <c r="I6" i="1"/>
  <c r="I7" i="1"/>
  <c r="I8" i="1"/>
  <c r="H4" i="1"/>
  <c r="H5" i="1"/>
  <c r="H6" i="1"/>
  <c r="H7" i="1"/>
  <c r="H8" i="1"/>
  <c r="I3" i="1"/>
  <c r="H3" i="1"/>
  <c r="G4" i="1"/>
  <c r="G5" i="1"/>
  <c r="G6" i="1"/>
  <c r="G7" i="1"/>
  <c r="G8" i="1"/>
  <c r="G3" i="1"/>
  <c r="F4" i="1"/>
  <c r="F5" i="1"/>
  <c r="F6" i="1"/>
  <c r="F7" i="1"/>
  <c r="F8" i="1"/>
  <c r="F3" i="1"/>
  <c r="E4" i="1"/>
  <c r="E5" i="1"/>
  <c r="E6" i="1"/>
  <c r="E7" i="1"/>
  <c r="E8" i="1"/>
  <c r="E3" i="1"/>
  <c r="D3" i="1"/>
  <c r="C4" i="1"/>
  <c r="C5" i="1"/>
  <c r="C6" i="1"/>
  <c r="C7" i="1"/>
  <c r="C8" i="1"/>
  <c r="C3" i="1"/>
  <c r="D4" i="1"/>
  <c r="D5" i="1"/>
  <c r="D6" i="1"/>
  <c r="D7" i="1"/>
  <c r="D8" i="1"/>
  <c r="A38" i="2" l="1"/>
  <c r="F112" i="2"/>
  <c r="D112" i="2"/>
  <c r="Q112" i="2"/>
  <c r="C112" i="2" s="1"/>
  <c r="A112" i="2"/>
  <c r="B11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  <c r="Q3" i="2" l="1"/>
  <c r="C3" i="2" s="1"/>
  <c r="Q4" i="2"/>
  <c r="C4" i="2" s="1"/>
  <c r="Q5" i="2"/>
  <c r="C5" i="2" s="1"/>
  <c r="Q6" i="2"/>
  <c r="C6" i="2" s="1"/>
  <c r="Q7" i="2"/>
  <c r="C7" i="2" s="1"/>
  <c r="Q8" i="2"/>
  <c r="C8" i="2" s="1"/>
  <c r="Q9" i="2"/>
  <c r="C9" i="2" s="1"/>
  <c r="Q10" i="2"/>
  <c r="C10" i="2" s="1"/>
  <c r="Q11" i="2"/>
  <c r="C11" i="2" s="1"/>
  <c r="Q12" i="2"/>
  <c r="C12" i="2" s="1"/>
  <c r="Q13" i="2"/>
  <c r="C13" i="2" s="1"/>
  <c r="Q14" i="2"/>
  <c r="C14" i="2" s="1"/>
  <c r="Q15" i="2"/>
  <c r="C15" i="2" s="1"/>
  <c r="Q16" i="2"/>
  <c r="C16" i="2" s="1"/>
  <c r="Q17" i="2"/>
  <c r="C17" i="2" s="1"/>
  <c r="Q18" i="2"/>
  <c r="C18" i="2" s="1"/>
  <c r="Q19" i="2"/>
  <c r="C19" i="2" s="1"/>
  <c r="Q20" i="2"/>
  <c r="C20" i="2" s="1"/>
  <c r="Q21" i="2"/>
  <c r="C21" i="2" s="1"/>
  <c r="Q22" i="2"/>
  <c r="C22" i="2" s="1"/>
  <c r="Q23" i="2"/>
  <c r="C23" i="2" s="1"/>
  <c r="Q24" i="2"/>
  <c r="C24" i="2" s="1"/>
  <c r="Q25" i="2"/>
  <c r="C25" i="2" s="1"/>
  <c r="Q26" i="2"/>
  <c r="C26" i="2" s="1"/>
  <c r="Q27" i="2"/>
  <c r="C27" i="2" s="1"/>
  <c r="Q28" i="2"/>
  <c r="C28" i="2" s="1"/>
  <c r="Q29" i="2"/>
  <c r="C29" i="2" s="1"/>
  <c r="Q30" i="2"/>
  <c r="C30" i="2" s="1"/>
  <c r="Q31" i="2"/>
  <c r="C31" i="2" s="1"/>
  <c r="Q32" i="2"/>
  <c r="C32" i="2" s="1"/>
  <c r="Q33" i="2"/>
  <c r="C33" i="2" s="1"/>
  <c r="Q34" i="2"/>
  <c r="C34" i="2" s="1"/>
  <c r="Q35" i="2"/>
  <c r="C35" i="2" s="1"/>
  <c r="Q36" i="2"/>
  <c r="C36" i="2" s="1"/>
  <c r="Q37" i="2"/>
  <c r="C37" i="2" s="1"/>
  <c r="Q38" i="2"/>
  <c r="C38" i="2" s="1"/>
  <c r="Q39" i="2"/>
  <c r="C39" i="2" s="1"/>
  <c r="Q40" i="2"/>
  <c r="C40" i="2" s="1"/>
  <c r="Q41" i="2"/>
  <c r="C41" i="2" s="1"/>
  <c r="Q42" i="2"/>
  <c r="C42" i="2" s="1"/>
  <c r="Q43" i="2"/>
  <c r="C43" i="2" s="1"/>
  <c r="Q44" i="2"/>
  <c r="C44" i="2" s="1"/>
  <c r="Q45" i="2"/>
  <c r="C45" i="2" s="1"/>
  <c r="Q46" i="2"/>
  <c r="C46" i="2" s="1"/>
  <c r="Q47" i="2"/>
  <c r="C47" i="2" s="1"/>
  <c r="Q48" i="2"/>
  <c r="C48" i="2" s="1"/>
  <c r="Q49" i="2"/>
  <c r="C49" i="2" s="1"/>
  <c r="Q50" i="2"/>
  <c r="C50" i="2" s="1"/>
  <c r="Q51" i="2"/>
  <c r="C51" i="2" s="1"/>
  <c r="Q52" i="2"/>
  <c r="C52" i="2" s="1"/>
  <c r="Q53" i="2"/>
  <c r="C53" i="2" s="1"/>
  <c r="Q54" i="2"/>
  <c r="C54" i="2" s="1"/>
  <c r="Q55" i="2"/>
  <c r="C55" i="2" s="1"/>
  <c r="Q56" i="2"/>
  <c r="C56" i="2" s="1"/>
  <c r="Q57" i="2"/>
  <c r="C57" i="2" s="1"/>
  <c r="Q58" i="2"/>
  <c r="C58" i="2" s="1"/>
  <c r="Q59" i="2"/>
  <c r="C59" i="2" s="1"/>
  <c r="Q60" i="2"/>
  <c r="C60" i="2" s="1"/>
  <c r="Q61" i="2"/>
  <c r="C61" i="2" s="1"/>
  <c r="Q62" i="2"/>
  <c r="C62" i="2" s="1"/>
  <c r="Q63" i="2"/>
  <c r="C63" i="2" s="1"/>
  <c r="Q64" i="2"/>
  <c r="C64" i="2" s="1"/>
  <c r="Q65" i="2"/>
  <c r="C65" i="2" s="1"/>
  <c r="Q66" i="2"/>
  <c r="C66" i="2" s="1"/>
  <c r="Q67" i="2"/>
  <c r="C67" i="2" s="1"/>
  <c r="Q68" i="2"/>
  <c r="C68" i="2" s="1"/>
  <c r="Q69" i="2"/>
  <c r="C69" i="2" s="1"/>
  <c r="Q70" i="2"/>
  <c r="C70" i="2" s="1"/>
  <c r="Q71" i="2"/>
  <c r="C71" i="2" s="1"/>
  <c r="Q72" i="2"/>
  <c r="C72" i="2" s="1"/>
  <c r="Q73" i="2"/>
  <c r="C73" i="2" s="1"/>
  <c r="Q74" i="2"/>
  <c r="C74" i="2" s="1"/>
  <c r="Q75" i="2"/>
  <c r="C75" i="2" s="1"/>
  <c r="Q76" i="2"/>
  <c r="C76" i="2" s="1"/>
  <c r="Q77" i="2"/>
  <c r="C77" i="2" s="1"/>
  <c r="Q78" i="2"/>
  <c r="C78" i="2" s="1"/>
  <c r="Q79" i="2"/>
  <c r="C79" i="2" s="1"/>
  <c r="Q80" i="2"/>
  <c r="C80" i="2" s="1"/>
  <c r="Q81" i="2"/>
  <c r="C81" i="2" s="1"/>
  <c r="Q82" i="2"/>
  <c r="C82" i="2" s="1"/>
  <c r="Q83" i="2"/>
  <c r="C83" i="2" s="1"/>
  <c r="Q84" i="2"/>
  <c r="C84" i="2" s="1"/>
  <c r="Q85" i="2"/>
  <c r="C85" i="2" s="1"/>
  <c r="Q86" i="2"/>
  <c r="C86" i="2" s="1"/>
  <c r="Q87" i="2"/>
  <c r="C87" i="2" s="1"/>
  <c r="Q88" i="2"/>
  <c r="C88" i="2" s="1"/>
  <c r="Q89" i="2"/>
  <c r="C89" i="2" s="1"/>
  <c r="Q90" i="2"/>
  <c r="C90" i="2" s="1"/>
  <c r="Q91" i="2"/>
  <c r="C91" i="2" s="1"/>
  <c r="Q92" i="2"/>
  <c r="C92" i="2" s="1"/>
  <c r="Q93" i="2"/>
  <c r="C93" i="2" s="1"/>
  <c r="Q94" i="2"/>
  <c r="C94" i="2" s="1"/>
  <c r="Q95" i="2"/>
  <c r="C95" i="2" s="1"/>
  <c r="Q96" i="2"/>
  <c r="C96" i="2" s="1"/>
  <c r="Q97" i="2"/>
  <c r="C97" i="2" s="1"/>
  <c r="Q98" i="2"/>
  <c r="C98" i="2" s="1"/>
  <c r="Q99" i="2"/>
  <c r="C99" i="2" s="1"/>
  <c r="Q100" i="2"/>
  <c r="C100" i="2" s="1"/>
  <c r="Q101" i="2"/>
  <c r="C101" i="2" s="1"/>
  <c r="Q102" i="2"/>
  <c r="C102" i="2" s="1"/>
  <c r="Q103" i="2"/>
  <c r="C103" i="2" s="1"/>
  <c r="Q104" i="2"/>
  <c r="C104" i="2" s="1"/>
  <c r="Q105" i="2"/>
  <c r="C105" i="2" s="1"/>
  <c r="Q106" i="2"/>
  <c r="C106" i="2" s="1"/>
  <c r="Q107" i="2"/>
  <c r="C107" i="2" s="1"/>
  <c r="Q108" i="2"/>
  <c r="C108" i="2" s="1"/>
  <c r="Q109" i="2"/>
  <c r="C109" i="2" s="1"/>
  <c r="Q110" i="2"/>
  <c r="C110" i="2" s="1"/>
  <c r="Q111" i="2"/>
  <c r="C111" i="2" s="1"/>
  <c r="Q2" i="2"/>
  <c r="C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<sst xmlns="http://schemas.openxmlformats.org/spreadsheetml/2006/main" count="863" uniqueCount="331">
  <si>
    <t>Cullen Harper</t>
  </si>
  <si>
    <t>Willy Korn</t>
  </si>
  <si>
    <t>Tyler Grisham</t>
  </si>
  <si>
    <t>TD</t>
  </si>
  <si>
    <t>QBR</t>
  </si>
  <si>
    <t>Position</t>
  </si>
  <si>
    <t>QB</t>
  </si>
  <si>
    <t>Player</t>
  </si>
  <si>
    <t>School</t>
  </si>
  <si>
    <t>Cmp</t>
  </si>
  <si>
    <t>Att</t>
  </si>
  <si>
    <t>Pct</t>
  </si>
  <si>
    <t>Yds</t>
  </si>
  <si>
    <t>Y/A</t>
  </si>
  <si>
    <t>AY/A</t>
  </si>
  <si>
    <t>Int</t>
  </si>
  <si>
    <t>Rate</t>
  </si>
  <si>
    <t>Clemson</t>
  </si>
  <si>
    <t>Passing</t>
  </si>
  <si>
    <t>Paste Below</t>
  </si>
  <si>
    <t>Name</t>
  </si>
  <si>
    <t>Recruiting Rank</t>
  </si>
  <si>
    <t>Height(Inches)</t>
  </si>
  <si>
    <t>Weight(LBs)</t>
  </si>
  <si>
    <t>Pos</t>
  </si>
  <si>
    <t>SR</t>
  </si>
  <si>
    <t>FR</t>
  </si>
  <si>
    <t>RB</t>
  </si>
  <si>
    <t>JR</t>
  </si>
  <si>
    <t>WR</t>
  </si>
  <si>
    <t>SO</t>
  </si>
  <si>
    <t>TE</t>
  </si>
  <si>
    <t>OL</t>
  </si>
  <si>
    <t>DL</t>
  </si>
  <si>
    <t>LB</t>
  </si>
  <si>
    <t>P</t>
  </si>
  <si>
    <t>Stars</t>
  </si>
  <si>
    <t>NA</t>
  </si>
  <si>
    <t>Adams, Eddie</t>
  </si>
  <si>
    <t>OG</t>
  </si>
  <si>
    <t>Greenwood, SC</t>
  </si>
  <si>
    <t>-</t>
  </si>
  <si>
    <t>Adams, Spencer</t>
  </si>
  <si>
    <t>S</t>
  </si>
  <si>
    <t>Matthews, NC</t>
  </si>
  <si>
    <t>Alexander, Kevin</t>
  </si>
  <si>
    <t>DE</t>
  </si>
  <si>
    <t>Raiford, FL</t>
  </si>
  <si>
    <t>Allen, Dwayne</t>
  </si>
  <si>
    <t>Fayetteville, NC</t>
  </si>
  <si>
    <t>Andrews, Daniel</t>
  </si>
  <si>
    <t>Jacksonville, FL</t>
  </si>
  <si>
    <t>Ashe, Terrance</t>
  </si>
  <si>
    <t>Cheraw, SC</t>
  </si>
  <si>
    <t>Austin, Thomas</t>
  </si>
  <si>
    <t>C</t>
  </si>
  <si>
    <t>Camden, SC</t>
  </si>
  <si>
    <t>Barry, Durrell</t>
  </si>
  <si>
    <t>North Charleston, SC</t>
  </si>
  <si>
    <t>Benton, Spencer</t>
  </si>
  <si>
    <t>PK</t>
  </si>
  <si>
    <t>Myrtle Beach, SC</t>
  </si>
  <si>
    <t>Bowers, Da'Quan</t>
  </si>
  <si>
    <t>Bamberg, SC</t>
  </si>
  <si>
    <t>Branch, Andre</t>
  </si>
  <si>
    <t>Richmond, VA</t>
  </si>
  <si>
    <t>Brewer, Xavier</t>
  </si>
  <si>
    <t>CB</t>
  </si>
  <si>
    <t>Brown, Jaron</t>
  </si>
  <si>
    <t>Brown, Kantrell</t>
  </si>
  <si>
    <t>Saint Matthews, SC</t>
  </si>
  <si>
    <t>Brown, Kourtnei</t>
  </si>
  <si>
    <t>Charlotte, NC</t>
  </si>
  <si>
    <t>Buchholz, Mark</t>
  </si>
  <si>
    <t>Alpharetta, GA</t>
  </si>
  <si>
    <t>Butler, Crezdon</t>
  </si>
  <si>
    <t>Asheville, NC</t>
  </si>
  <si>
    <t>Campbell, Jeremy</t>
  </si>
  <si>
    <t>Port Orange, FL</t>
  </si>
  <si>
    <t>Chambers, Sadat</t>
  </si>
  <si>
    <t>Pageland, SC</t>
  </si>
  <si>
    <t>Chancellor, Chris</t>
  </si>
  <si>
    <t>Miramar, FL</t>
  </si>
  <si>
    <t>Chavis, Miguel</t>
  </si>
  <si>
    <t>DT</t>
  </si>
  <si>
    <t>Clay, Antonio</t>
  </si>
  <si>
    <t>Jeffersonville, GA</t>
  </si>
  <si>
    <t>Clear, Brandon</t>
  </si>
  <si>
    <t>Hoover, AL</t>
  </si>
  <si>
    <t>Clear, Byron</t>
  </si>
  <si>
    <t>Clemons, Chris</t>
  </si>
  <si>
    <t>Arcadia, FL</t>
  </si>
  <si>
    <t>Cloy, Mason</t>
  </si>
  <si>
    <t>Columbia, SC</t>
  </si>
  <si>
    <t>Conner, Kavell</t>
  </si>
  <si>
    <t>Cooper, Scotty</t>
  </si>
  <si>
    <t>Lake City, SC</t>
  </si>
  <si>
    <t>Cumbie, Jamie</t>
  </si>
  <si>
    <t>Morris, IL</t>
  </si>
  <si>
    <t>Davis, James</t>
  </si>
  <si>
    <t>Atlanta, GA</t>
  </si>
  <si>
    <t>Davisson, Kyle</t>
  </si>
  <si>
    <t>Diehl, Chad</t>
  </si>
  <si>
    <t>FB</t>
  </si>
  <si>
    <t>Lyman, SC</t>
  </si>
  <si>
    <t>Dye, Xavier</t>
  </si>
  <si>
    <t>Early, John</t>
  </si>
  <si>
    <t>Darlington, SC</t>
  </si>
  <si>
    <t>Ellington, Andre</t>
  </si>
  <si>
    <t>Moncks Corner, SC</t>
  </si>
  <si>
    <t>Faerber, Nelson</t>
  </si>
  <si>
    <t>Duluth, GA</t>
  </si>
  <si>
    <t>Ford, Brandon</t>
  </si>
  <si>
    <t>Hanahan, SC</t>
  </si>
  <si>
    <t>Ford, Jacoby</t>
  </si>
  <si>
    <t>Royal Palm Beach, FL</t>
  </si>
  <si>
    <t>Freeman, Dalton</t>
  </si>
  <si>
    <t>Pelion, SC</t>
  </si>
  <si>
    <t>Gardner, Gray</t>
  </si>
  <si>
    <t>Gilchrist, Marcus</t>
  </si>
  <si>
    <t>High Point, NC</t>
  </si>
  <si>
    <t>Grant, Jamarcus</t>
  </si>
  <si>
    <t>Mullins, SC</t>
  </si>
  <si>
    <t>Grisham, Tyler</t>
  </si>
  <si>
    <t>Birmingham, AL</t>
  </si>
  <si>
    <t>Hairston, Chris</t>
  </si>
  <si>
    <t>OT</t>
  </si>
  <si>
    <t>Winston-Salem, NC</t>
  </si>
  <si>
    <t>Hall, Rashard</t>
  </si>
  <si>
    <t>St. Augustine, FL</t>
  </si>
  <si>
    <t>Hamlin, Michael</t>
  </si>
  <si>
    <t>Timmonsville, SC</t>
  </si>
  <si>
    <t>Harper, Cullen</t>
  </si>
  <si>
    <t>Harper, Jamie</t>
  </si>
  <si>
    <t>Henderson, Brock</t>
  </si>
  <si>
    <t>Greenville, SC</t>
  </si>
  <si>
    <t>Hill, Brian</t>
  </si>
  <si>
    <t>Clemson, SC</t>
  </si>
  <si>
    <t>Humphries, Barry</t>
  </si>
  <si>
    <t>Anderson, SC</t>
  </si>
  <si>
    <t>Hunter, Stanley</t>
  </si>
  <si>
    <t>Spartanburg, SC</t>
  </si>
  <si>
    <t>Ihewunwa, Ike</t>
  </si>
  <si>
    <t>Powder Springs, GA</t>
  </si>
  <si>
    <t>Jackson, Rashaad</t>
  </si>
  <si>
    <t>Union, SC</t>
  </si>
  <si>
    <t>Jackson, Richard</t>
  </si>
  <si>
    <t>Greer, SC</t>
  </si>
  <si>
    <t>Jenkins, Jarvis</t>
  </si>
  <si>
    <t>Johnson, Kyle</t>
  </si>
  <si>
    <t>Jones, Marquan</t>
  </si>
  <si>
    <t>Kelly, Aaron</t>
  </si>
  <si>
    <t>Marietta, GA</t>
  </si>
  <si>
    <t>Knowles, Matthew</t>
  </si>
  <si>
    <t>Korn, Willy</t>
  </si>
  <si>
    <t>Lambert, Cory</t>
  </si>
  <si>
    <t>Leonard-Horwith, Shawn</t>
  </si>
  <si>
    <t>La Crescenta, CA</t>
  </si>
  <si>
    <t>Lewis, Haydrian</t>
  </si>
  <si>
    <t>Charleston, SC</t>
  </si>
  <si>
    <t>Lewis, Jr., Carlton</t>
  </si>
  <si>
    <t>Linthicum, Brian</t>
  </si>
  <si>
    <t>Farmington, NM</t>
  </si>
  <si>
    <t>Macko, Paul</t>
  </si>
  <si>
    <t>Wadsworth, OH</t>
  </si>
  <si>
    <t>Maners, Jimmy</t>
  </si>
  <si>
    <t>Rock Hill, SC</t>
  </si>
  <si>
    <t>Maxwell, Byron</t>
  </si>
  <si>
    <t>Maye, Brandon</t>
  </si>
  <si>
    <t>Mobile, AL</t>
  </si>
  <si>
    <t>McClain, Antoine</t>
  </si>
  <si>
    <t>Anniston, AL</t>
  </si>
  <si>
    <t>McDaniel, DeAndre</t>
  </si>
  <si>
    <t>Tallahassee, FL</t>
  </si>
  <si>
    <t>McKissic, Jock</t>
  </si>
  <si>
    <t>Opelika, AL</t>
  </si>
  <si>
    <t>Medlin, Jamal</t>
  </si>
  <si>
    <t>Orangeburg, SC</t>
  </si>
  <si>
    <t>Miller, Josh</t>
  </si>
  <si>
    <t>Manning, SC</t>
  </si>
  <si>
    <t>Moore, Rennie</t>
  </si>
  <si>
    <t>Saint Mary's, GA</t>
  </si>
  <si>
    <t>Murchison, Antwon</t>
  </si>
  <si>
    <t>Aberdeen, NC</t>
  </si>
  <si>
    <t>Nobles, Kasey</t>
  </si>
  <si>
    <t>Lake Butler, FL</t>
  </si>
  <si>
    <t>Norris, Wilson</t>
  </si>
  <si>
    <t>Pickens, SC</t>
  </si>
  <si>
    <t>O'Sullivan, Cameron</t>
  </si>
  <si>
    <t>Oliver, Brandon</t>
  </si>
  <si>
    <t>Summerton, SC</t>
  </si>
  <si>
    <t>Page, Kenneth</t>
  </si>
  <si>
    <t>Palmer, Michael</t>
  </si>
  <si>
    <t>Stone Mountain, GA</t>
  </si>
  <si>
    <t>Parker, Kyle</t>
  </si>
  <si>
    <t>Price, Phillip</t>
  </si>
  <si>
    <t>Dillon, SC</t>
  </si>
  <si>
    <t>Ramsey, Ben</t>
  </si>
  <si>
    <t>Greensboro, NC</t>
  </si>
  <si>
    <t>Richardson, Chris</t>
  </si>
  <si>
    <t>Lithia Springs, GA</t>
  </si>
  <si>
    <t>Richt, Jon</t>
  </si>
  <si>
    <t>Athens, GA</t>
  </si>
  <si>
    <t>Robinson, Akeem</t>
  </si>
  <si>
    <t>Miami, FL</t>
  </si>
  <si>
    <t>Roediger, Charles</t>
  </si>
  <si>
    <t>LS</t>
  </si>
  <si>
    <t>Advance, NC</t>
  </si>
  <si>
    <t>Rollins, Tarik</t>
  </si>
  <si>
    <t>Sanders, Matt</t>
  </si>
  <si>
    <t>Crestview, FL</t>
  </si>
  <si>
    <t>Sapp, Ricky</t>
  </si>
  <si>
    <t>Scott, Dorell</t>
  </si>
  <si>
    <t>Sensabaugh, Coty</t>
  </si>
  <si>
    <t>Kingsport, TN</t>
  </si>
  <si>
    <t>Simmons, Caleb</t>
  </si>
  <si>
    <t>Skinner, Matt</t>
  </si>
  <si>
    <t>Smith, David</t>
  </si>
  <si>
    <t>Speweik, Brandon</t>
  </si>
  <si>
    <t>Oregon, OH</t>
  </si>
  <si>
    <t>Spiller, C.J.</t>
  </si>
  <si>
    <t>Stone, Preston</t>
  </si>
  <si>
    <t>Arlington, TX</t>
  </si>
  <si>
    <t>Taylor, Rendrick</t>
  </si>
  <si>
    <t>Clio, SC</t>
  </si>
  <si>
    <t>Thompson, Brandon</t>
  </si>
  <si>
    <t>Thomasville, GA</t>
  </si>
  <si>
    <t>Traylor, Drew</t>
  </si>
  <si>
    <t>Wade, Michael</t>
  </si>
  <si>
    <t>Walker, Landon</t>
  </si>
  <si>
    <t>North Wilkesboro, NC</t>
  </si>
  <si>
    <t>Watson, Ronald</t>
  </si>
  <si>
    <t>Mauldin, SC</t>
  </si>
  <si>
    <t>Whetsell, Britton</t>
  </si>
  <si>
    <t>Bowman, SC</t>
  </si>
  <si>
    <t>Willard, Jonathan</t>
  </si>
  <si>
    <t>Loris, SC</t>
  </si>
  <si>
    <t>Wright, John</t>
  </si>
  <si>
    <t>Zimmerman, Dawson</t>
  </si>
  <si>
    <t>Snellville, GA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</si>
  <si>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</si>
  <si>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</si>
  <si>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</si>
  <si>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</si>
  <si>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</si>
  <si>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</si>
  <si>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</si>
  <si>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</si>
  <si>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Kyle Parker</t>
  </si>
  <si>
    <t>Jon Richt</t>
  </si>
  <si>
    <t>Brandon Speweik</t>
  </si>
  <si>
    <t>Michael Wade</t>
  </si>
  <si>
    <t>Rushing</t>
  </si>
  <si>
    <t>James Davis</t>
  </si>
  <si>
    <t>Andre Ellington</t>
  </si>
  <si>
    <t>Jamie Harper</t>
  </si>
  <si>
    <t>Paul Macko</t>
  </si>
  <si>
    <t>C.J. Spiller</t>
  </si>
  <si>
    <t>Rendrick Taylor</t>
  </si>
  <si>
    <t>Ronald Watson</t>
  </si>
  <si>
    <t>Receiving</t>
  </si>
  <si>
    <t>Scrimmage</t>
  </si>
  <si>
    <t>Avg</t>
  </si>
  <si>
    <t>Rec</t>
  </si>
  <si>
    <t>Plays</t>
  </si>
  <si>
    <t>Jacoby Ford</t>
  </si>
  <si>
    <t>Aaron Kelly</t>
  </si>
  <si>
    <t>Michael Palmer</t>
  </si>
  <si>
    <t>Attempts</t>
  </si>
  <si>
    <t>Terrance Ashe</t>
  </si>
  <si>
    <t>Jaron Brown</t>
  </si>
  <si>
    <t>Brandon Clear</t>
  </si>
  <si>
    <t>Kyle Davisson</t>
  </si>
  <si>
    <t>Xavier Dye</t>
  </si>
  <si>
    <t>Nelson Faerber</t>
  </si>
  <si>
    <t>Brandon Ford</t>
  </si>
  <si>
    <t>Brian Hill</t>
  </si>
  <si>
    <t>Kyle Johnson</t>
  </si>
  <si>
    <t>Marquan Jones</t>
  </si>
  <si>
    <t>Receptions</t>
  </si>
  <si>
    <t>TD_Rec</t>
  </si>
  <si>
    <t>Yards_Rec</t>
  </si>
  <si>
    <t>Rush_Yds</t>
  </si>
  <si>
    <t>Rush_TD</t>
  </si>
  <si>
    <t>Rush_Att</t>
  </si>
  <si>
    <t>Tackles</t>
  </si>
  <si>
    <t>Def Int</t>
  </si>
  <si>
    <t>Fumbles</t>
  </si>
  <si>
    <t>Solo</t>
  </si>
  <si>
    <t>Ast</t>
  </si>
  <si>
    <t>Tot</t>
  </si>
  <si>
    <t>Loss</t>
  </si>
  <si>
    <t>Sk</t>
  </si>
  <si>
    <t>PD</t>
  </si>
  <si>
    <t>FF</t>
  </si>
  <si>
    <t>Kavell Conner</t>
  </si>
  <si>
    <t>Dorell Scott</t>
  </si>
  <si>
    <t>Chris Clemons</t>
  </si>
  <si>
    <t>Michael Hamlin</t>
  </si>
  <si>
    <t>Stanley Hunter</t>
  </si>
  <si>
    <t>Deandre McDaniel</t>
  </si>
  <si>
    <t>Ricky Sapp</t>
  </si>
  <si>
    <t>Da'Quan Bowers</t>
  </si>
  <si>
    <t>Brandon Maye</t>
  </si>
  <si>
    <t>Byron Maxwell</t>
  </si>
  <si>
    <t>Kevin Alexander</t>
  </si>
  <si>
    <t>Crezdon Butler</t>
  </si>
  <si>
    <t>Jarvis Jenkins</t>
  </si>
  <si>
    <t>Brandon Thompson</t>
  </si>
  <si>
    <t>Jeremy Campbell</t>
  </si>
  <si>
    <t>Chris Chancellor</t>
  </si>
  <si>
    <t>Scotty Cooper</t>
  </si>
  <si>
    <t>Marcus Gilchrist</t>
  </si>
  <si>
    <t>Jock McKissic</t>
  </si>
  <si>
    <t>Charles Roediger</t>
  </si>
  <si>
    <t>Kick Ret</t>
  </si>
  <si>
    <t>Punt Ret</t>
  </si>
  <si>
    <t>Ret</t>
  </si>
  <si>
    <t>Kicking</t>
  </si>
  <si>
    <t>Punting</t>
  </si>
  <si>
    <t>XPM</t>
  </si>
  <si>
    <t>XPA</t>
  </si>
  <si>
    <t>XP%</t>
  </si>
  <si>
    <t>FGM</t>
  </si>
  <si>
    <t>FGA</t>
  </si>
  <si>
    <t>FG%</t>
  </si>
  <si>
    <t>Pts</t>
  </si>
  <si>
    <t>Punts</t>
  </si>
  <si>
    <t>Mark Buchholz</t>
  </si>
  <si>
    <t>Jimmy Maners</t>
  </si>
  <si>
    <t>Dawson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</si>
</sst>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fbstats.com/2008/player/147/80036/index.html" TargetMode="External"/><Relationship Id="rId18" Type="http://schemas.openxmlformats.org/officeDocument/2006/relationships/hyperlink" Target="http://www.cfbstats.com/2008/player/147/1008650/index.html" TargetMode="External"/><Relationship Id="rId26" Type="http://schemas.openxmlformats.org/officeDocument/2006/relationships/hyperlink" Target="http://www.cfbstats.com/2008/player/147/1008637/index.html" TargetMode="External"/><Relationship Id="rId39" Type="http://schemas.openxmlformats.org/officeDocument/2006/relationships/hyperlink" Target="http://www.cfbstats.com/2008/player/147/1008643/index.html" TargetMode="External"/><Relationship Id="rId21" Type="http://schemas.openxmlformats.org/officeDocument/2006/relationships/hyperlink" Target="http://www.cfbstats.com/2008/player/147/1000744/index.html" TargetMode="External"/><Relationship Id="rId34" Type="http://schemas.openxmlformats.org/officeDocument/2006/relationships/hyperlink" Target="http://www.cfbstats.com/2008/player/147/1000747/index.html" TargetMode="External"/><Relationship Id="rId42" Type="http://schemas.openxmlformats.org/officeDocument/2006/relationships/hyperlink" Target="http://www.cfbstats.com/2008/player/147/87208/index.html" TargetMode="External"/><Relationship Id="rId47" Type="http://schemas.openxmlformats.org/officeDocument/2006/relationships/hyperlink" Target="http://www.cfbstats.com/2008/player/147/80043/index.html" TargetMode="External"/><Relationship Id="rId50" Type="http://schemas.openxmlformats.org/officeDocument/2006/relationships/hyperlink" Target="http://www.cfbstats.com/2008/player/147/1000771/index.html" TargetMode="External"/><Relationship Id="rId55" Type="http://schemas.openxmlformats.org/officeDocument/2006/relationships/hyperlink" Target="http://www.cfbstats.com/2008/player/147/1008639/index.html" TargetMode="External"/><Relationship Id="rId7" Type="http://schemas.openxmlformats.org/officeDocument/2006/relationships/hyperlink" Target="http://www.cfbstats.com/2008/player/147/1008648/index.html" TargetMode="External"/><Relationship Id="rId2" Type="http://schemas.openxmlformats.org/officeDocument/2006/relationships/hyperlink" Target="http://www.cfbstats.com/2008/player/147/1015953/index.html" TargetMode="External"/><Relationship Id="rId16" Type="http://schemas.openxmlformats.org/officeDocument/2006/relationships/hyperlink" Target="http://www.cfbstats.com/2008/player/147/70509/index.html" TargetMode="External"/><Relationship Id="rId29" Type="http://schemas.openxmlformats.org/officeDocument/2006/relationships/hyperlink" Target="http://www.cfbstats.com/2008/player/147/70517/index.html" TargetMode="External"/><Relationship Id="rId11" Type="http://schemas.openxmlformats.org/officeDocument/2006/relationships/hyperlink" Target="http://www.cfbstats.com/2008/player/147/1000746/index.html" TargetMode="External"/><Relationship Id="rId24" Type="http://schemas.openxmlformats.org/officeDocument/2006/relationships/hyperlink" Target="http://www.cfbstats.com/2008/player/147/1000770/index.html" TargetMode="External"/><Relationship Id="rId32" Type="http://schemas.openxmlformats.org/officeDocument/2006/relationships/hyperlink" Target="http://www.cfbstats.com/2008/player/147/1015944/index.html" TargetMode="External"/><Relationship Id="rId37" Type="http://schemas.openxmlformats.org/officeDocument/2006/relationships/hyperlink" Target="http://www.cfbstats.com/2008/player/147/1015946/index.html" TargetMode="External"/><Relationship Id="rId40" Type="http://schemas.openxmlformats.org/officeDocument/2006/relationships/hyperlink" Target="http://www.cfbstats.com/2008/player/147/80050/index.html" TargetMode="External"/><Relationship Id="rId45" Type="http://schemas.openxmlformats.org/officeDocument/2006/relationships/hyperlink" Target="http://www.cfbstats.com/2008/player/147/1008646/index.html" TargetMode="External"/><Relationship Id="rId53" Type="http://schemas.openxmlformats.org/officeDocument/2006/relationships/hyperlink" Target="http://www.cfbstats.com/2008/player/147/1000767/index.html" TargetMode="External"/><Relationship Id="rId58" Type="http://schemas.openxmlformats.org/officeDocument/2006/relationships/hyperlink" Target="http://www.cfbstats.com/2008/player/147/1008647/index.html" TargetMode="External"/><Relationship Id="rId5" Type="http://schemas.openxmlformats.org/officeDocument/2006/relationships/hyperlink" Target="http://www.cfbstats.com/2008/player/147/80053/index.html" TargetMode="External"/><Relationship Id="rId19" Type="http://schemas.openxmlformats.org/officeDocument/2006/relationships/hyperlink" Target="http://www.cfbstats.com/2008/player/147/1000768/index.html" TargetMode="External"/><Relationship Id="rId4" Type="http://schemas.openxmlformats.org/officeDocument/2006/relationships/hyperlink" Target="http://www.cfbstats.com/2008/player/147/80047/index.html" TargetMode="External"/><Relationship Id="rId9" Type="http://schemas.openxmlformats.org/officeDocument/2006/relationships/hyperlink" Target="http://www.cfbstats.com/2008/player/147/1008665/index.html" TargetMode="External"/><Relationship Id="rId14" Type="http://schemas.openxmlformats.org/officeDocument/2006/relationships/hyperlink" Target="http://www.cfbstats.com/2008/player/147/80039/index.html" TargetMode="External"/><Relationship Id="rId22" Type="http://schemas.openxmlformats.org/officeDocument/2006/relationships/hyperlink" Target="http://www.cfbstats.com/2008/player/147/1008644/index.html" TargetMode="External"/><Relationship Id="rId27" Type="http://schemas.openxmlformats.org/officeDocument/2006/relationships/hyperlink" Target="http://www.cfbstats.com/2008/player/147/80035/index.html" TargetMode="External"/><Relationship Id="rId30" Type="http://schemas.openxmlformats.org/officeDocument/2006/relationships/hyperlink" Target="http://www.cfbstats.com/2008/player/147/70506/index.html" TargetMode="External"/><Relationship Id="rId35" Type="http://schemas.openxmlformats.org/officeDocument/2006/relationships/hyperlink" Target="http://www.cfbstats.com/2008/player/147/1008670/index.html" TargetMode="External"/><Relationship Id="rId43" Type="http://schemas.openxmlformats.org/officeDocument/2006/relationships/hyperlink" Target="http://www.cfbstats.com/2008/player/147/1000760/index.html" TargetMode="External"/><Relationship Id="rId48" Type="http://schemas.openxmlformats.org/officeDocument/2006/relationships/hyperlink" Target="http://www.cfbstats.com/2008/player/147/80042/index.html" TargetMode="External"/><Relationship Id="rId56" Type="http://schemas.openxmlformats.org/officeDocument/2006/relationships/hyperlink" Target="http://www.cfbstats.com/2008/player/147/1000752/index.html" TargetMode="External"/><Relationship Id="rId8" Type="http://schemas.openxmlformats.org/officeDocument/2006/relationships/hyperlink" Target="http://www.cfbstats.com/2008/player/147/1015954/index.html" TargetMode="External"/><Relationship Id="rId51" Type="http://schemas.openxmlformats.org/officeDocument/2006/relationships/hyperlink" Target="http://www.cfbstats.com/2008/player/147/70526/index.html" TargetMode="External"/><Relationship Id="rId3" Type="http://schemas.openxmlformats.org/officeDocument/2006/relationships/hyperlink" Target="http://www.cfbstats.com/2008/player/147/1000753/index.html" TargetMode="External"/><Relationship Id="rId12" Type="http://schemas.openxmlformats.org/officeDocument/2006/relationships/hyperlink" Target="http://www.cfbstats.com/2008/player/147/1000759/index.html" TargetMode="External"/><Relationship Id="rId17" Type="http://schemas.openxmlformats.org/officeDocument/2006/relationships/hyperlink" Target="http://www.cfbstats.com/2008/player/147/80038/index.html" TargetMode="External"/><Relationship Id="rId25" Type="http://schemas.openxmlformats.org/officeDocument/2006/relationships/hyperlink" Target="http://www.cfbstats.com/2008/player/147/1000764/index.html" TargetMode="External"/><Relationship Id="rId33" Type="http://schemas.openxmlformats.org/officeDocument/2006/relationships/hyperlink" Target="http://www.cfbstats.com/2008/player/147/80056/index.html" TargetMode="External"/><Relationship Id="rId38" Type="http://schemas.openxmlformats.org/officeDocument/2006/relationships/hyperlink" Target="http://www.cfbstats.com/2008/player/147/70518/index.html" TargetMode="External"/><Relationship Id="rId46" Type="http://schemas.openxmlformats.org/officeDocument/2006/relationships/hyperlink" Target="http://www.cfbstats.com/2008/player/147/1008641/index.html" TargetMode="External"/><Relationship Id="rId59" Type="http://schemas.openxmlformats.org/officeDocument/2006/relationships/hyperlink" Target="http://www.cfbstats.com/2008/player/147/1000758/index.html" TargetMode="External"/><Relationship Id="rId20" Type="http://schemas.openxmlformats.org/officeDocument/2006/relationships/hyperlink" Target="http://www.cfbstats.com/2008/player/147/80031/index.html" TargetMode="External"/><Relationship Id="rId41" Type="http://schemas.openxmlformats.org/officeDocument/2006/relationships/hyperlink" Target="http://www.cfbstats.com/2008/player/147/80037/index.html" TargetMode="External"/><Relationship Id="rId54" Type="http://schemas.openxmlformats.org/officeDocument/2006/relationships/hyperlink" Target="http://www.cfbstats.com/2008/player/147/70527/index.html" TargetMode="External"/><Relationship Id="rId1" Type="http://schemas.openxmlformats.org/officeDocument/2006/relationships/hyperlink" Target="http://www.cfbstats.com/2008/player/147/1000751/index.html" TargetMode="External"/><Relationship Id="rId6" Type="http://schemas.openxmlformats.org/officeDocument/2006/relationships/hyperlink" Target="http://www.cfbstats.com/2008/player/147/1015972/index.html" TargetMode="External"/><Relationship Id="rId15" Type="http://schemas.openxmlformats.org/officeDocument/2006/relationships/hyperlink" Target="http://www.cfbstats.com/2008/player/147/1008663/index.html" TargetMode="External"/><Relationship Id="rId23" Type="http://schemas.openxmlformats.org/officeDocument/2006/relationships/hyperlink" Target="http://www.cfbstats.com/2008/player/147/1008642/index.html" TargetMode="External"/><Relationship Id="rId28" Type="http://schemas.openxmlformats.org/officeDocument/2006/relationships/hyperlink" Target="http://www.cfbstats.com/2008/player/147/1000766/index.html" TargetMode="External"/><Relationship Id="rId36" Type="http://schemas.openxmlformats.org/officeDocument/2006/relationships/hyperlink" Target="http://www.cfbstats.com/2008/player/147/80294/index.html" TargetMode="External"/><Relationship Id="rId49" Type="http://schemas.openxmlformats.org/officeDocument/2006/relationships/hyperlink" Target="http://www.cfbstats.com/2008/player/147/80045/index.html" TargetMode="External"/><Relationship Id="rId57" Type="http://schemas.openxmlformats.org/officeDocument/2006/relationships/hyperlink" Target="http://www.cfbstats.com/2008/player/147/1015974/index.html" TargetMode="External"/><Relationship Id="rId10" Type="http://schemas.openxmlformats.org/officeDocument/2006/relationships/hyperlink" Target="http://www.cfbstats.com/2008/player/147/1008638/index.html" TargetMode="External"/><Relationship Id="rId31" Type="http://schemas.openxmlformats.org/officeDocument/2006/relationships/hyperlink" Target="http://www.cfbstats.com/2008/player/147/1015965/index.html" TargetMode="External"/><Relationship Id="rId44" Type="http://schemas.openxmlformats.org/officeDocument/2006/relationships/hyperlink" Target="http://www.cfbstats.com/2008/player/147/1000754/index.html" TargetMode="External"/><Relationship Id="rId52" Type="http://schemas.openxmlformats.org/officeDocument/2006/relationships/hyperlink" Target="http://www.cfbstats.com/2008/player/147/1000762/index.html" TargetMode="External"/><Relationship Id="rId60" Type="http://schemas.openxmlformats.org/officeDocument/2006/relationships/hyperlink" Target="http://www.cfbstats.com/2008/player/147/1015973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sheetPr filterMode="1"/>
  <dimension ref="A1:T112"/>
  <sheetViews>
    <sheetView zoomScaleNormal="100" workbookViewId="0">
      <selection activeCell="A7" sqref="A7:B60"/>
    </sheetView>
  </sheetViews>
  <sheetFormatPr baseColWidth="10" defaultRowHeight="16" x14ac:dyDescent="0.2"/>
  <cols>
    <col min="1" max="1" width="7.6640625" bestFit="1" customWidth="1"/>
    <col min="2" max="2" width="18" bestFit="1" customWidth="1"/>
    <col min="3" max="3" width="13" style="11" bestFit="1" customWidth="1"/>
    <col min="4" max="4" width="11.33203125" bestFit="1" customWidth="1"/>
    <col min="5" max="5" width="14" bestFit="1" customWidth="1"/>
    <col min="6" max="6" width="6" bestFit="1" customWidth="1"/>
    <col min="8" max="8" width="22.83203125" bestFit="1" customWidth="1"/>
    <col min="10" max="10" width="24" bestFit="1" customWidth="1"/>
  </cols>
  <sheetData>
    <row r="1" spans="1:20" x14ac:dyDescent="0.2">
      <c r="A1" t="s">
        <v>5</v>
      </c>
      <c r="B1" t="s">
        <v>20</v>
      </c>
      <c r="C1" s="11" t="s">
        <v>22</v>
      </c>
      <c r="D1" t="s">
        <v>23</v>
      </c>
      <c r="E1" t="s">
        <v>21</v>
      </c>
      <c r="F1" t="s">
        <v>36</v>
      </c>
      <c r="H1" t="s">
        <v>246</v>
      </c>
      <c r="I1" s="9" t="s">
        <v>240</v>
      </c>
      <c r="J1" s="9" t="s">
        <v>20</v>
      </c>
      <c r="K1" s="9" t="s">
        <v>24</v>
      </c>
      <c r="L1" s="9" t="s">
        <v>241</v>
      </c>
      <c r="M1" s="9" t="s">
        <v>242</v>
      </c>
      <c r="N1" s="9" t="s">
        <v>243</v>
      </c>
      <c r="O1" s="9" t="s">
        <v>244</v>
      </c>
      <c r="P1" s="9" t="s">
        <v>245</v>
      </c>
      <c r="S1" s="9" t="s">
        <v>247</v>
      </c>
      <c r="T1" s="9" t="s">
        <v>36</v>
      </c>
    </row>
    <row r="2" spans="1:20" ht="17" hidden="1" x14ac:dyDescent="0.2">
      <c r="A2" s="2" t="str">
        <f t="shared" ref="A2:A33" si="0">K2</f>
        <v>OG</v>
      </c>
      <c r="B2" s="3" t="str">
        <f t="shared" ref="B2:B33" si="1">TRIM(MID($J2,FIND(", ",$J2,1)+1,100))&amp;" "&amp;LEFT($J2,FIND(",",$J2,1)-1)</f>
        <v>Eddie Adams</v>
      </c>
      <c r="C2" s="11">
        <f t="shared" ref="C2:C33" si="2">CONVERT(LEFT(Q2,FIND("'",Q2)-1),"ft","in")+SUBSTITUTE(RIGHT(Q2,LEN(Q2)-FIND("'",Q2)),"""","")</f>
        <v>74</v>
      </c>
      <c r="D2">
        <f t="shared" ref="D2:D33" si="3">N2</f>
        <v>295</v>
      </c>
      <c r="E2">
        <v>0.5</v>
      </c>
      <c r="F2">
        <f t="shared" ref="F2:F33" si="4">IF(E2&gt;=0.98,5,IF(E2&gt;=0.9,4,IF(E2&gt;=0.8,3,IF(E2="NA",2,2))))</f>
        <v>2</v>
      </c>
      <c r="I2" s="6">
        <v>51</v>
      </c>
      <c r="J2" s="6" t="s">
        <v>38</v>
      </c>
      <c r="K2" s="6" t="s">
        <v>39</v>
      </c>
      <c r="L2" s="6" t="s">
        <v>28</v>
      </c>
      <c r="M2" s="7">
        <v>43618</v>
      </c>
      <c r="N2" s="6">
        <v>295</v>
      </c>
      <c r="O2" s="6" t="s">
        <v>40</v>
      </c>
      <c r="P2" s="6" t="s">
        <v>41</v>
      </c>
      <c r="Q2" t="str">
        <f>MONTH(M2) &amp; "'" &amp; DAY(M2)</f>
        <v>6'2</v>
      </c>
      <c r="S2" s="10" t="s">
        <v>247</v>
      </c>
      <c r="T2" t="s">
        <v>36</v>
      </c>
    </row>
    <row r="3" spans="1:20" hidden="1" x14ac:dyDescent="0.2">
      <c r="A3" s="2" t="str">
        <f t="shared" si="0"/>
        <v>S</v>
      </c>
      <c r="B3" s="4" t="str">
        <f t="shared" si="1"/>
        <v>Spencer Adams</v>
      </c>
      <c r="C3" s="11">
        <f t="shared" si="2"/>
        <v>73</v>
      </c>
      <c r="D3">
        <f t="shared" si="3"/>
        <v>180</v>
      </c>
      <c r="E3">
        <v>0.94730000000000003</v>
      </c>
      <c r="F3">
        <f t="shared" si="4"/>
        <v>4</v>
      </c>
      <c r="I3" s="6">
        <v>9</v>
      </c>
      <c r="J3" s="6" t="s">
        <v>42</v>
      </c>
      <c r="K3" s="6" t="s">
        <v>43</v>
      </c>
      <c r="L3" s="6" t="s">
        <v>26</v>
      </c>
      <c r="M3" s="7">
        <v>43617</v>
      </c>
      <c r="N3" s="6">
        <v>180</v>
      </c>
      <c r="O3" s="6" t="s">
        <v>44</v>
      </c>
      <c r="P3" s="6" t="s">
        <v>41</v>
      </c>
      <c r="Q3" t="str">
        <f t="shared" ref="Q3:Q65" si="5">MONTH(M3) &amp; "'" &amp; DAY(M3)</f>
        <v>6'1</v>
      </c>
      <c r="T3">
        <v>5</v>
      </c>
    </row>
    <row r="4" spans="1:20" hidden="1" x14ac:dyDescent="0.2">
      <c r="A4" s="2" t="str">
        <f t="shared" si="0"/>
        <v>DE</v>
      </c>
      <c r="B4" s="4" t="str">
        <f t="shared" si="1"/>
        <v>Kevin Alexander</v>
      </c>
      <c r="C4" s="11">
        <f t="shared" si="2"/>
        <v>75</v>
      </c>
      <c r="D4">
        <f t="shared" si="3"/>
        <v>255</v>
      </c>
      <c r="E4">
        <v>0.86080000000000001</v>
      </c>
      <c r="F4">
        <f t="shared" si="4"/>
        <v>3</v>
      </c>
      <c r="I4" s="6">
        <v>24</v>
      </c>
      <c r="J4" s="5" t="s">
        <v>45</v>
      </c>
      <c r="K4" s="6" t="s">
        <v>46</v>
      </c>
      <c r="L4" s="6" t="s">
        <v>28</v>
      </c>
      <c r="M4" s="7">
        <v>43619</v>
      </c>
      <c r="N4" s="6">
        <v>255</v>
      </c>
      <c r="O4" s="6" t="s">
        <v>47</v>
      </c>
      <c r="P4" s="6" t="s">
        <v>41</v>
      </c>
      <c r="Q4" t="str">
        <f t="shared" si="5"/>
        <v>6'3</v>
      </c>
      <c r="T4">
        <v>4</v>
      </c>
    </row>
    <row r="5" spans="1:20" hidden="1" x14ac:dyDescent="0.2">
      <c r="A5" s="2" t="str">
        <f t="shared" si="0"/>
        <v>TE</v>
      </c>
      <c r="B5" s="4" t="str">
        <f t="shared" si="1"/>
        <v>Dwayne Allen</v>
      </c>
      <c r="C5" s="11">
        <f t="shared" si="2"/>
        <v>75</v>
      </c>
      <c r="D5">
        <f t="shared" si="3"/>
        <v>245</v>
      </c>
      <c r="E5">
        <v>0.93810000000000004</v>
      </c>
      <c r="F5">
        <f t="shared" si="4"/>
        <v>4</v>
      </c>
      <c r="I5" s="6">
        <v>89</v>
      </c>
      <c r="J5" s="6" t="s">
        <v>48</v>
      </c>
      <c r="K5" s="6" t="s">
        <v>31</v>
      </c>
      <c r="L5" s="6" t="s">
        <v>26</v>
      </c>
      <c r="M5" s="7">
        <v>43619</v>
      </c>
      <c r="N5" s="6">
        <v>245</v>
      </c>
      <c r="O5" s="6" t="s">
        <v>49</v>
      </c>
      <c r="P5" s="6" t="s">
        <v>41</v>
      </c>
      <c r="Q5" t="str">
        <f t="shared" si="5"/>
        <v>6'3</v>
      </c>
      <c r="T5">
        <v>3</v>
      </c>
    </row>
    <row r="6" spans="1:20" hidden="1" x14ac:dyDescent="0.2">
      <c r="A6" s="2" t="str">
        <f t="shared" si="0"/>
        <v>LB</v>
      </c>
      <c r="B6" s="4" t="str">
        <f t="shared" si="1"/>
        <v>Daniel Andrews</v>
      </c>
      <c r="C6" s="11">
        <f t="shared" si="2"/>
        <v>71</v>
      </c>
      <c r="D6">
        <f t="shared" si="3"/>
        <v>190</v>
      </c>
      <c r="E6">
        <v>0.77780000000000005</v>
      </c>
      <c r="F6">
        <f t="shared" si="4"/>
        <v>2</v>
      </c>
      <c r="I6" s="6">
        <v>41</v>
      </c>
      <c r="J6" s="5" t="s">
        <v>50</v>
      </c>
      <c r="K6" s="6" t="s">
        <v>34</v>
      </c>
      <c r="L6" s="6" t="s">
        <v>26</v>
      </c>
      <c r="M6" s="7">
        <v>43596</v>
      </c>
      <c r="N6" s="6">
        <v>190</v>
      </c>
      <c r="O6" s="6" t="s">
        <v>51</v>
      </c>
      <c r="P6" s="6" t="s">
        <v>41</v>
      </c>
      <c r="Q6" t="str">
        <f t="shared" si="5"/>
        <v>5'11</v>
      </c>
      <c r="T6">
        <v>2</v>
      </c>
    </row>
    <row r="7" spans="1:20" x14ac:dyDescent="0.2">
      <c r="A7" s="2" t="str">
        <f t="shared" si="0"/>
        <v>WR</v>
      </c>
      <c r="B7" s="4" t="str">
        <f t="shared" si="1"/>
        <v>Terrance Ashe</v>
      </c>
      <c r="C7" s="11">
        <f t="shared" si="2"/>
        <v>74</v>
      </c>
      <c r="D7">
        <f t="shared" si="3"/>
        <v>190</v>
      </c>
      <c r="E7">
        <v>0.5</v>
      </c>
      <c r="F7">
        <f t="shared" si="4"/>
        <v>2</v>
      </c>
      <c r="I7" s="6">
        <v>87</v>
      </c>
      <c r="J7" s="5" t="s">
        <v>52</v>
      </c>
      <c r="K7" s="6" t="s">
        <v>29</v>
      </c>
      <c r="L7" s="6" t="s">
        <v>30</v>
      </c>
      <c r="M7" s="7">
        <v>43618</v>
      </c>
      <c r="N7" s="6">
        <v>190</v>
      </c>
      <c r="O7" s="6" t="s">
        <v>53</v>
      </c>
      <c r="P7" s="6" t="s">
        <v>41</v>
      </c>
      <c r="Q7" t="str">
        <f t="shared" si="5"/>
        <v>6'2</v>
      </c>
      <c r="T7">
        <v>1</v>
      </c>
    </row>
    <row r="8" spans="1:20" hidden="1" x14ac:dyDescent="0.2">
      <c r="A8" s="2" t="str">
        <f t="shared" si="0"/>
        <v>C</v>
      </c>
      <c r="B8" s="4" t="str">
        <f t="shared" si="1"/>
        <v>Thomas Austin</v>
      </c>
      <c r="C8" s="11">
        <f t="shared" si="2"/>
        <v>75</v>
      </c>
      <c r="D8">
        <f t="shared" si="3"/>
        <v>315</v>
      </c>
      <c r="E8">
        <v>0.87780000000000002</v>
      </c>
      <c r="F8">
        <f t="shared" si="4"/>
        <v>3</v>
      </c>
      <c r="I8" s="6">
        <v>65</v>
      </c>
      <c r="J8" s="5" t="s">
        <v>54</v>
      </c>
      <c r="K8" s="6" t="s">
        <v>55</v>
      </c>
      <c r="L8" s="6" t="s">
        <v>28</v>
      </c>
      <c r="M8" s="7">
        <v>43619</v>
      </c>
      <c r="N8" s="6">
        <v>315</v>
      </c>
      <c r="O8" s="6" t="s">
        <v>56</v>
      </c>
      <c r="P8" s="6" t="s">
        <v>41</v>
      </c>
      <c r="Q8" t="str">
        <f t="shared" si="5"/>
        <v>6'3</v>
      </c>
      <c r="T8" t="s">
        <v>37</v>
      </c>
    </row>
    <row r="9" spans="1:20" hidden="1" x14ac:dyDescent="0.2">
      <c r="A9" s="2" t="str">
        <f t="shared" si="0"/>
        <v>TE</v>
      </c>
      <c r="B9" s="4" t="str">
        <f t="shared" si="1"/>
        <v>Durrell Barry</v>
      </c>
      <c r="C9" s="11">
        <f t="shared" si="2"/>
        <v>76</v>
      </c>
      <c r="D9">
        <f t="shared" si="3"/>
        <v>245</v>
      </c>
      <c r="E9">
        <v>0.83330000000000004</v>
      </c>
      <c r="F9">
        <f t="shared" si="4"/>
        <v>3</v>
      </c>
      <c r="I9" s="6">
        <v>82</v>
      </c>
      <c r="J9" s="5" t="s">
        <v>57</v>
      </c>
      <c r="K9" s="6" t="s">
        <v>31</v>
      </c>
      <c r="L9" s="6" t="s">
        <v>28</v>
      </c>
      <c r="M9" s="7">
        <v>43620</v>
      </c>
      <c r="N9" s="6">
        <v>245</v>
      </c>
      <c r="O9" s="6" t="s">
        <v>58</v>
      </c>
      <c r="P9" s="6" t="s">
        <v>41</v>
      </c>
      <c r="Q9" t="str">
        <f t="shared" si="5"/>
        <v>6'4</v>
      </c>
    </row>
    <row r="10" spans="1:20" hidden="1" x14ac:dyDescent="0.2">
      <c r="A10" s="2" t="str">
        <f t="shared" si="0"/>
        <v>PK</v>
      </c>
      <c r="B10" s="4" t="str">
        <f t="shared" si="1"/>
        <v>Spencer Benton</v>
      </c>
      <c r="C10" s="11">
        <f t="shared" si="2"/>
        <v>73</v>
      </c>
      <c r="D10">
        <f t="shared" si="3"/>
        <v>190</v>
      </c>
      <c r="E10">
        <v>0.84309999999999996</v>
      </c>
      <c r="F10">
        <f t="shared" si="4"/>
        <v>3</v>
      </c>
      <c r="I10" s="6">
        <v>39</v>
      </c>
      <c r="J10" s="6" t="s">
        <v>59</v>
      </c>
      <c r="K10" s="6" t="s">
        <v>60</v>
      </c>
      <c r="L10" s="6" t="s">
        <v>26</v>
      </c>
      <c r="M10" s="7">
        <v>43617</v>
      </c>
      <c r="N10" s="6">
        <v>190</v>
      </c>
      <c r="O10" s="6" t="s">
        <v>61</v>
      </c>
      <c r="P10" s="6" t="s">
        <v>41</v>
      </c>
      <c r="Q10" t="str">
        <f t="shared" si="5"/>
        <v>6'1</v>
      </c>
    </row>
    <row r="11" spans="1:20" hidden="1" x14ac:dyDescent="0.2">
      <c r="A11" s="2" t="str">
        <f t="shared" si="0"/>
        <v>DE</v>
      </c>
      <c r="B11" s="4" t="str">
        <f t="shared" si="1"/>
        <v>Da'Quan Bowers</v>
      </c>
      <c r="C11" s="11">
        <f t="shared" si="2"/>
        <v>76</v>
      </c>
      <c r="D11">
        <f t="shared" si="3"/>
        <v>275</v>
      </c>
      <c r="E11">
        <v>0.99970000000000003</v>
      </c>
      <c r="F11">
        <f t="shared" si="4"/>
        <v>5</v>
      </c>
      <c r="I11" s="6">
        <v>93</v>
      </c>
      <c r="J11" s="5" t="s">
        <v>62</v>
      </c>
      <c r="K11" s="6" t="s">
        <v>46</v>
      </c>
      <c r="L11" s="6" t="s">
        <v>26</v>
      </c>
      <c r="M11" s="7">
        <v>43620</v>
      </c>
      <c r="N11" s="6">
        <v>275</v>
      </c>
      <c r="O11" s="6" t="s">
        <v>63</v>
      </c>
      <c r="P11" s="6" t="s">
        <v>41</v>
      </c>
      <c r="Q11" t="str">
        <f t="shared" si="5"/>
        <v>6'4</v>
      </c>
    </row>
    <row r="12" spans="1:20" hidden="1" x14ac:dyDescent="0.2">
      <c r="A12" s="2" t="str">
        <f t="shared" si="0"/>
        <v>DE</v>
      </c>
      <c r="B12" s="4" t="str">
        <f t="shared" si="1"/>
        <v>Andre Branch</v>
      </c>
      <c r="C12" s="11">
        <f t="shared" si="2"/>
        <v>77</v>
      </c>
      <c r="D12">
        <f t="shared" si="3"/>
        <v>250</v>
      </c>
      <c r="E12">
        <v>0.81110000000000004</v>
      </c>
      <c r="F12">
        <f t="shared" si="4"/>
        <v>3</v>
      </c>
      <c r="I12" s="6">
        <v>40</v>
      </c>
      <c r="J12" s="5" t="s">
        <v>64</v>
      </c>
      <c r="K12" s="6" t="s">
        <v>46</v>
      </c>
      <c r="L12" s="6" t="s">
        <v>26</v>
      </c>
      <c r="M12" s="7">
        <v>43621</v>
      </c>
      <c r="N12" s="6">
        <v>250</v>
      </c>
      <c r="O12" s="6" t="s">
        <v>65</v>
      </c>
      <c r="P12" s="6" t="s">
        <v>41</v>
      </c>
      <c r="Q12" t="str">
        <f t="shared" si="5"/>
        <v>6'5</v>
      </c>
    </row>
    <row r="13" spans="1:20" hidden="1" x14ac:dyDescent="0.2">
      <c r="A13" s="2" t="str">
        <f t="shared" si="0"/>
        <v>CB</v>
      </c>
      <c r="B13" s="4" t="str">
        <f t="shared" si="1"/>
        <v>Xavier Brewer</v>
      </c>
      <c r="C13" s="11">
        <f t="shared" si="2"/>
        <v>71</v>
      </c>
      <c r="D13">
        <f t="shared" si="3"/>
        <v>170</v>
      </c>
      <c r="E13">
        <v>0.93369999999999997</v>
      </c>
      <c r="F13">
        <f t="shared" si="4"/>
        <v>4</v>
      </c>
      <c r="I13" s="6">
        <v>37</v>
      </c>
      <c r="J13" s="6" t="s">
        <v>66</v>
      </c>
      <c r="K13" s="6" t="s">
        <v>67</v>
      </c>
      <c r="L13" s="6" t="s">
        <v>26</v>
      </c>
      <c r="M13" s="7">
        <v>43596</v>
      </c>
      <c r="N13" s="6">
        <v>170</v>
      </c>
      <c r="O13" s="6" t="s">
        <v>51</v>
      </c>
      <c r="P13" s="6" t="s">
        <v>41</v>
      </c>
      <c r="Q13" t="str">
        <f t="shared" si="5"/>
        <v>5'11</v>
      </c>
    </row>
    <row r="14" spans="1:20" x14ac:dyDescent="0.2">
      <c r="A14" s="2" t="str">
        <f t="shared" si="0"/>
        <v>WR</v>
      </c>
      <c r="B14" s="4" t="str">
        <f t="shared" si="1"/>
        <v>Jaron Brown</v>
      </c>
      <c r="C14" s="11">
        <f t="shared" si="2"/>
        <v>74</v>
      </c>
      <c r="D14">
        <f t="shared" si="3"/>
        <v>190</v>
      </c>
      <c r="E14">
        <v>0.86219999999999997</v>
      </c>
      <c r="F14">
        <f t="shared" si="4"/>
        <v>3</v>
      </c>
      <c r="I14" s="6">
        <v>81</v>
      </c>
      <c r="J14" s="6" t="s">
        <v>68</v>
      </c>
      <c r="K14" s="6" t="s">
        <v>29</v>
      </c>
      <c r="L14" s="6" t="s">
        <v>26</v>
      </c>
      <c r="M14" s="7">
        <v>43618</v>
      </c>
      <c r="N14" s="6">
        <v>190</v>
      </c>
      <c r="O14" s="6" t="s">
        <v>53</v>
      </c>
      <c r="P14" s="6" t="s">
        <v>41</v>
      </c>
      <c r="Q14" t="str">
        <f t="shared" si="5"/>
        <v>6'2</v>
      </c>
    </row>
    <row r="15" spans="1:20" hidden="1" x14ac:dyDescent="0.2">
      <c r="A15" s="2" t="str">
        <f t="shared" si="0"/>
        <v>S</v>
      </c>
      <c r="B15" s="4" t="str">
        <f t="shared" si="1"/>
        <v>Kantrell Brown</v>
      </c>
      <c r="C15" s="11">
        <f t="shared" si="2"/>
        <v>73</v>
      </c>
      <c r="D15">
        <f t="shared" si="3"/>
        <v>185</v>
      </c>
      <c r="E15">
        <v>0.5</v>
      </c>
      <c r="F15">
        <f t="shared" si="4"/>
        <v>2</v>
      </c>
      <c r="I15" s="6">
        <v>43</v>
      </c>
      <c r="J15" s="5" t="s">
        <v>69</v>
      </c>
      <c r="K15" s="6" t="s">
        <v>43</v>
      </c>
      <c r="L15" s="6" t="s">
        <v>26</v>
      </c>
      <c r="M15" s="8">
        <v>36678</v>
      </c>
      <c r="N15" s="6">
        <v>185</v>
      </c>
      <c r="O15" s="6" t="s">
        <v>70</v>
      </c>
      <c r="P15" s="6" t="s">
        <v>41</v>
      </c>
      <c r="Q15" t="str">
        <f t="shared" si="5"/>
        <v>6'1</v>
      </c>
    </row>
    <row r="16" spans="1:20" hidden="1" x14ac:dyDescent="0.2">
      <c r="A16" s="2" t="str">
        <f t="shared" si="0"/>
        <v>DE</v>
      </c>
      <c r="B16" s="4" t="str">
        <f t="shared" si="1"/>
        <v>Kourtnei Brown</v>
      </c>
      <c r="C16" s="11">
        <f t="shared" si="2"/>
        <v>76</v>
      </c>
      <c r="D16">
        <f t="shared" si="3"/>
        <v>240</v>
      </c>
      <c r="E16">
        <v>0.86880000000000002</v>
      </c>
      <c r="F16">
        <f t="shared" si="4"/>
        <v>3</v>
      </c>
      <c r="I16" s="6">
        <v>90</v>
      </c>
      <c r="J16" s="5" t="s">
        <v>71</v>
      </c>
      <c r="K16" s="6" t="s">
        <v>46</v>
      </c>
      <c r="L16" s="6" t="s">
        <v>30</v>
      </c>
      <c r="M16" s="7">
        <v>43620</v>
      </c>
      <c r="N16" s="6">
        <v>240</v>
      </c>
      <c r="O16" s="6" t="s">
        <v>72</v>
      </c>
      <c r="P16" s="6" t="s">
        <v>41</v>
      </c>
      <c r="Q16" t="str">
        <f t="shared" si="5"/>
        <v>6'4</v>
      </c>
    </row>
    <row r="17" spans="1:17" hidden="1" x14ac:dyDescent="0.2">
      <c r="A17" s="2" t="str">
        <f t="shared" si="0"/>
        <v>PK</v>
      </c>
      <c r="B17" s="4" t="str">
        <f t="shared" si="1"/>
        <v>Mark Buchholz</v>
      </c>
      <c r="C17" s="11">
        <f t="shared" si="2"/>
        <v>73</v>
      </c>
      <c r="D17">
        <f t="shared" si="3"/>
        <v>215</v>
      </c>
      <c r="E17">
        <v>0.5</v>
      </c>
      <c r="F17">
        <f t="shared" si="4"/>
        <v>2</v>
      </c>
      <c r="I17" s="6">
        <v>14</v>
      </c>
      <c r="J17" s="5" t="s">
        <v>73</v>
      </c>
      <c r="K17" s="6" t="s">
        <v>60</v>
      </c>
      <c r="L17" s="6" t="s">
        <v>25</v>
      </c>
      <c r="M17" s="8">
        <v>36678</v>
      </c>
      <c r="N17" s="6">
        <v>215</v>
      </c>
      <c r="O17" s="6" t="s">
        <v>74</v>
      </c>
      <c r="P17" s="6" t="s">
        <v>41</v>
      </c>
      <c r="Q17" t="str">
        <f t="shared" si="5"/>
        <v>6'1</v>
      </c>
    </row>
    <row r="18" spans="1:17" hidden="1" x14ac:dyDescent="0.2">
      <c r="A18" s="2" t="str">
        <f t="shared" si="0"/>
        <v>CB</v>
      </c>
      <c r="B18" s="4" t="str">
        <f t="shared" si="1"/>
        <v>Crezdon Butler</v>
      </c>
      <c r="C18" s="11">
        <f t="shared" si="2"/>
        <v>73</v>
      </c>
      <c r="D18">
        <f t="shared" si="3"/>
        <v>185</v>
      </c>
      <c r="E18">
        <v>0.88129999999999997</v>
      </c>
      <c r="F18">
        <f t="shared" si="4"/>
        <v>3</v>
      </c>
      <c r="I18" s="6">
        <v>18</v>
      </c>
      <c r="J18" s="5" t="s">
        <v>75</v>
      </c>
      <c r="K18" s="6" t="s">
        <v>67</v>
      </c>
      <c r="L18" s="6" t="s">
        <v>28</v>
      </c>
      <c r="M18" s="8">
        <v>36678</v>
      </c>
      <c r="N18" s="6">
        <v>185</v>
      </c>
      <c r="O18" s="6" t="s">
        <v>76</v>
      </c>
      <c r="P18" s="6" t="s">
        <v>41</v>
      </c>
      <c r="Q18" t="str">
        <f t="shared" si="5"/>
        <v>6'1</v>
      </c>
    </row>
    <row r="19" spans="1:17" hidden="1" x14ac:dyDescent="0.2">
      <c r="A19" s="2" t="str">
        <f t="shared" si="0"/>
        <v>LB</v>
      </c>
      <c r="B19" s="4" t="str">
        <f t="shared" si="1"/>
        <v>Jeremy Campbell</v>
      </c>
      <c r="C19" s="11">
        <f t="shared" si="2"/>
        <v>73</v>
      </c>
      <c r="D19">
        <f t="shared" si="3"/>
        <v>220</v>
      </c>
      <c r="E19">
        <v>0.83330000000000004</v>
      </c>
      <c r="F19">
        <f t="shared" si="4"/>
        <v>3</v>
      </c>
      <c r="I19" s="6">
        <v>48</v>
      </c>
      <c r="J19" s="5" t="s">
        <v>77</v>
      </c>
      <c r="K19" s="6" t="s">
        <v>34</v>
      </c>
      <c r="L19" s="6" t="s">
        <v>28</v>
      </c>
      <c r="M19" s="7">
        <v>43617</v>
      </c>
      <c r="N19" s="6">
        <v>220</v>
      </c>
      <c r="O19" s="6" t="s">
        <v>78</v>
      </c>
      <c r="P19" s="6" t="s">
        <v>41</v>
      </c>
      <c r="Q19" t="str">
        <f t="shared" si="5"/>
        <v>6'1</v>
      </c>
    </row>
    <row r="20" spans="1:17" hidden="1" x14ac:dyDescent="0.2">
      <c r="A20" s="2" t="str">
        <f t="shared" si="0"/>
        <v>S</v>
      </c>
      <c r="B20" s="4" t="str">
        <f t="shared" si="1"/>
        <v>Sadat Chambers</v>
      </c>
      <c r="C20" s="11">
        <f t="shared" si="2"/>
        <v>71</v>
      </c>
      <c r="D20">
        <f t="shared" si="3"/>
        <v>190</v>
      </c>
      <c r="E20">
        <v>0.83330000000000004</v>
      </c>
      <c r="F20">
        <f t="shared" si="4"/>
        <v>3</v>
      </c>
      <c r="I20" s="6">
        <v>27</v>
      </c>
      <c r="J20" s="5" t="s">
        <v>79</v>
      </c>
      <c r="K20" s="6" t="s">
        <v>43</v>
      </c>
      <c r="L20" s="6" t="s">
        <v>28</v>
      </c>
      <c r="M20" s="7">
        <v>43596</v>
      </c>
      <c r="N20" s="6">
        <v>190</v>
      </c>
      <c r="O20" s="6" t="s">
        <v>80</v>
      </c>
      <c r="P20" s="6" t="s">
        <v>41</v>
      </c>
      <c r="Q20" t="str">
        <f t="shared" si="5"/>
        <v>5'11</v>
      </c>
    </row>
    <row r="21" spans="1:17" hidden="1" x14ac:dyDescent="0.2">
      <c r="A21" s="2" t="str">
        <f t="shared" si="0"/>
        <v>CB</v>
      </c>
      <c r="B21" s="4" t="str">
        <f t="shared" si="1"/>
        <v>Chris Chancellor</v>
      </c>
      <c r="C21" s="11">
        <f t="shared" si="2"/>
        <v>70</v>
      </c>
      <c r="D21">
        <f t="shared" si="3"/>
        <v>165</v>
      </c>
      <c r="E21">
        <v>0.9</v>
      </c>
      <c r="F21">
        <f t="shared" si="4"/>
        <v>4</v>
      </c>
      <c r="I21" s="6">
        <v>38</v>
      </c>
      <c r="J21" s="5" t="s">
        <v>81</v>
      </c>
      <c r="K21" s="6" t="s">
        <v>67</v>
      </c>
      <c r="L21" s="6" t="s">
        <v>28</v>
      </c>
      <c r="M21" s="7">
        <v>43595</v>
      </c>
      <c r="N21" s="6">
        <v>165</v>
      </c>
      <c r="O21" s="6" t="s">
        <v>82</v>
      </c>
      <c r="P21" s="6" t="s">
        <v>41</v>
      </c>
      <c r="Q21" t="str">
        <f t="shared" si="5"/>
        <v>5'10</v>
      </c>
    </row>
    <row r="22" spans="1:17" hidden="1" x14ac:dyDescent="0.2">
      <c r="A22" s="2" t="str">
        <f t="shared" si="0"/>
        <v>DT</v>
      </c>
      <c r="B22" s="4" t="str">
        <f t="shared" si="1"/>
        <v>Miguel Chavis</v>
      </c>
      <c r="C22" s="11">
        <f t="shared" si="2"/>
        <v>77</v>
      </c>
      <c r="D22">
        <f t="shared" si="3"/>
        <v>280</v>
      </c>
      <c r="E22">
        <v>0.87780000000000002</v>
      </c>
      <c r="F22">
        <f t="shared" si="4"/>
        <v>3</v>
      </c>
      <c r="I22" s="6">
        <v>89</v>
      </c>
      <c r="J22" s="5" t="s">
        <v>83</v>
      </c>
      <c r="K22" s="6" t="s">
        <v>84</v>
      </c>
      <c r="L22" s="6" t="s">
        <v>30</v>
      </c>
      <c r="M22" s="7">
        <v>43621</v>
      </c>
      <c r="N22" s="6">
        <v>280</v>
      </c>
      <c r="O22" s="6" t="s">
        <v>49</v>
      </c>
      <c r="P22" s="6" t="s">
        <v>41</v>
      </c>
      <c r="Q22" t="str">
        <f t="shared" si="5"/>
        <v>6'5</v>
      </c>
    </row>
    <row r="23" spans="1:17" hidden="1" x14ac:dyDescent="0.2">
      <c r="A23" s="2" t="str">
        <f t="shared" si="0"/>
        <v>LB</v>
      </c>
      <c r="B23" s="4" t="str">
        <f t="shared" si="1"/>
        <v>Antonio Clay</v>
      </c>
      <c r="C23" s="11">
        <f t="shared" si="2"/>
        <v>73</v>
      </c>
      <c r="D23">
        <f t="shared" si="3"/>
        <v>230</v>
      </c>
      <c r="E23">
        <v>0.9</v>
      </c>
      <c r="F23">
        <f t="shared" si="4"/>
        <v>4</v>
      </c>
      <c r="I23" s="6">
        <v>43</v>
      </c>
      <c r="J23" s="6" t="s">
        <v>85</v>
      </c>
      <c r="K23" s="6" t="s">
        <v>34</v>
      </c>
      <c r="L23" s="6" t="s">
        <v>28</v>
      </c>
      <c r="M23" s="8">
        <v>36678</v>
      </c>
      <c r="N23" s="6">
        <v>230</v>
      </c>
      <c r="O23" s="6" t="s">
        <v>86</v>
      </c>
      <c r="P23" s="6" t="s">
        <v>41</v>
      </c>
      <c r="Q23" t="str">
        <f t="shared" si="5"/>
        <v>6'1</v>
      </c>
    </row>
    <row r="24" spans="1:17" x14ac:dyDescent="0.2">
      <c r="A24" s="2" t="str">
        <f t="shared" si="0"/>
        <v>WR</v>
      </c>
      <c r="B24" s="4" t="str">
        <f t="shared" si="1"/>
        <v>Brandon Clear</v>
      </c>
      <c r="C24" s="11">
        <f t="shared" si="2"/>
        <v>77</v>
      </c>
      <c r="D24">
        <f t="shared" si="3"/>
        <v>205</v>
      </c>
      <c r="E24">
        <v>0.84030000000000005</v>
      </c>
      <c r="F24">
        <f t="shared" si="4"/>
        <v>3</v>
      </c>
      <c r="I24" s="6">
        <v>85</v>
      </c>
      <c r="J24" s="6" t="s">
        <v>87</v>
      </c>
      <c r="K24" s="6" t="s">
        <v>29</v>
      </c>
      <c r="L24" s="6" t="s">
        <v>26</v>
      </c>
      <c r="M24" s="7">
        <v>43621</v>
      </c>
      <c r="N24" s="6">
        <v>205</v>
      </c>
      <c r="O24" s="6" t="s">
        <v>88</v>
      </c>
      <c r="P24" s="6" t="s">
        <v>41</v>
      </c>
      <c r="Q24" t="str">
        <f t="shared" si="5"/>
        <v>6'5</v>
      </c>
    </row>
    <row r="25" spans="1:17" hidden="1" x14ac:dyDescent="0.2">
      <c r="A25" s="2" t="str">
        <f t="shared" si="0"/>
        <v>DE</v>
      </c>
      <c r="B25" s="4" t="str">
        <f t="shared" si="1"/>
        <v>Byron Clear</v>
      </c>
      <c r="C25" s="11">
        <f t="shared" si="2"/>
        <v>77</v>
      </c>
      <c r="D25">
        <f t="shared" si="3"/>
        <v>225</v>
      </c>
      <c r="E25">
        <v>0.83540000000000003</v>
      </c>
      <c r="F25">
        <f t="shared" si="4"/>
        <v>3</v>
      </c>
      <c r="I25" s="6">
        <v>42</v>
      </c>
      <c r="J25" s="6" t="s">
        <v>89</v>
      </c>
      <c r="K25" s="6" t="s">
        <v>46</v>
      </c>
      <c r="L25" s="6" t="s">
        <v>26</v>
      </c>
      <c r="M25" s="7">
        <v>43621</v>
      </c>
      <c r="N25" s="6">
        <v>225</v>
      </c>
      <c r="O25" s="6" t="s">
        <v>88</v>
      </c>
      <c r="P25" s="6" t="s">
        <v>41</v>
      </c>
      <c r="Q25" t="str">
        <f t="shared" si="5"/>
        <v>6'5</v>
      </c>
    </row>
    <row r="26" spans="1:17" hidden="1" x14ac:dyDescent="0.2">
      <c r="A26" s="2" t="str">
        <f t="shared" si="0"/>
        <v>S</v>
      </c>
      <c r="B26" s="4" t="str">
        <f t="shared" si="1"/>
        <v>Chris Clemons</v>
      </c>
      <c r="C26" s="11">
        <f t="shared" si="2"/>
        <v>73</v>
      </c>
      <c r="D26">
        <f t="shared" si="3"/>
        <v>210</v>
      </c>
      <c r="E26">
        <v>0.83330000000000004</v>
      </c>
      <c r="F26">
        <f t="shared" si="4"/>
        <v>3</v>
      </c>
      <c r="I26" s="6">
        <v>22</v>
      </c>
      <c r="J26" s="5" t="s">
        <v>90</v>
      </c>
      <c r="K26" s="6" t="s">
        <v>43</v>
      </c>
      <c r="L26" s="6" t="s">
        <v>25</v>
      </c>
      <c r="M26" s="7">
        <v>43617</v>
      </c>
      <c r="N26" s="6">
        <v>210</v>
      </c>
      <c r="O26" s="6" t="s">
        <v>91</v>
      </c>
      <c r="P26" s="6" t="s">
        <v>41</v>
      </c>
      <c r="Q26" t="str">
        <f t="shared" si="5"/>
        <v>6'1</v>
      </c>
    </row>
    <row r="27" spans="1:17" hidden="1" x14ac:dyDescent="0.2">
      <c r="A27" s="2" t="str">
        <f t="shared" si="0"/>
        <v>OL</v>
      </c>
      <c r="B27" s="4" t="str">
        <f t="shared" si="1"/>
        <v>Mason Cloy</v>
      </c>
      <c r="C27" s="11">
        <f t="shared" si="2"/>
        <v>75</v>
      </c>
      <c r="D27">
        <f t="shared" si="3"/>
        <v>310</v>
      </c>
      <c r="E27">
        <v>0.87329999999999997</v>
      </c>
      <c r="F27">
        <f t="shared" si="4"/>
        <v>3</v>
      </c>
      <c r="I27" s="6">
        <v>62</v>
      </c>
      <c r="J27" s="6" t="s">
        <v>92</v>
      </c>
      <c r="K27" s="6" t="s">
        <v>32</v>
      </c>
      <c r="L27" s="6" t="s">
        <v>26</v>
      </c>
      <c r="M27" s="7">
        <v>43619</v>
      </c>
      <c r="N27" s="6">
        <v>310</v>
      </c>
      <c r="O27" s="6" t="s">
        <v>93</v>
      </c>
      <c r="P27" s="6" t="s">
        <v>41</v>
      </c>
      <c r="Q27" t="str">
        <f t="shared" si="5"/>
        <v>6'3</v>
      </c>
    </row>
    <row r="28" spans="1:17" hidden="1" x14ac:dyDescent="0.2">
      <c r="A28" s="2" t="str">
        <f t="shared" si="0"/>
        <v>LB</v>
      </c>
      <c r="B28" s="4" t="str">
        <f t="shared" si="1"/>
        <v>Kavell Conner</v>
      </c>
      <c r="C28" s="11">
        <f t="shared" si="2"/>
        <v>73</v>
      </c>
      <c r="D28">
        <f t="shared" si="3"/>
        <v>225</v>
      </c>
      <c r="E28">
        <v>0.74439999999999995</v>
      </c>
      <c r="F28">
        <f t="shared" si="4"/>
        <v>2</v>
      </c>
      <c r="I28" s="6">
        <v>33</v>
      </c>
      <c r="J28" s="5" t="s">
        <v>94</v>
      </c>
      <c r="K28" s="6" t="s">
        <v>34</v>
      </c>
      <c r="L28" s="6" t="s">
        <v>28</v>
      </c>
      <c r="M28" s="7">
        <v>43617</v>
      </c>
      <c r="N28" s="6">
        <v>225</v>
      </c>
      <c r="O28" s="6" t="s">
        <v>65</v>
      </c>
      <c r="P28" s="6" t="s">
        <v>41</v>
      </c>
      <c r="Q28" t="str">
        <f t="shared" si="5"/>
        <v>6'1</v>
      </c>
    </row>
    <row r="29" spans="1:17" hidden="1" x14ac:dyDescent="0.2">
      <c r="A29" s="2" t="str">
        <f t="shared" si="0"/>
        <v>LB</v>
      </c>
      <c r="B29" s="4" t="str">
        <f t="shared" si="1"/>
        <v>Scotty Cooper</v>
      </c>
      <c r="C29" s="11">
        <f t="shared" si="2"/>
        <v>73</v>
      </c>
      <c r="D29">
        <f t="shared" si="3"/>
        <v>215</v>
      </c>
      <c r="E29">
        <v>0.93700000000000006</v>
      </c>
      <c r="F29">
        <f t="shared" si="4"/>
        <v>4</v>
      </c>
      <c r="I29" s="6">
        <v>44</v>
      </c>
      <c r="J29" s="5" t="s">
        <v>95</v>
      </c>
      <c r="K29" s="6" t="s">
        <v>34</v>
      </c>
      <c r="L29" s="6" t="s">
        <v>30</v>
      </c>
      <c r="M29" s="7">
        <v>43617</v>
      </c>
      <c r="N29" s="6">
        <v>215</v>
      </c>
      <c r="O29" s="6" t="s">
        <v>96</v>
      </c>
      <c r="P29" s="6" t="s">
        <v>41</v>
      </c>
      <c r="Q29" t="str">
        <f t="shared" si="5"/>
        <v>6'1</v>
      </c>
    </row>
    <row r="30" spans="1:17" hidden="1" x14ac:dyDescent="0.2">
      <c r="A30" s="2" t="str">
        <f t="shared" si="0"/>
        <v>DT</v>
      </c>
      <c r="B30" s="4" t="str">
        <f t="shared" si="1"/>
        <v>Jamie Cumbie</v>
      </c>
      <c r="C30" s="11">
        <f t="shared" si="2"/>
        <v>79</v>
      </c>
      <c r="D30">
        <f t="shared" si="3"/>
        <v>270</v>
      </c>
      <c r="E30">
        <v>0.94669999999999999</v>
      </c>
      <c r="F30">
        <f t="shared" si="4"/>
        <v>4</v>
      </c>
      <c r="I30" s="6">
        <v>8</v>
      </c>
      <c r="J30" s="5" t="s">
        <v>97</v>
      </c>
      <c r="K30" s="6" t="s">
        <v>84</v>
      </c>
      <c r="L30" s="6" t="s">
        <v>28</v>
      </c>
      <c r="M30" s="7">
        <v>43623</v>
      </c>
      <c r="N30" s="6">
        <v>270</v>
      </c>
      <c r="O30" s="6" t="s">
        <v>98</v>
      </c>
      <c r="P30" s="6" t="s">
        <v>41</v>
      </c>
      <c r="Q30" t="str">
        <f t="shared" si="5"/>
        <v>6'7</v>
      </c>
    </row>
    <row r="31" spans="1:17" hidden="1" x14ac:dyDescent="0.2">
      <c r="A31" s="2" t="str">
        <f t="shared" si="0"/>
        <v>RB</v>
      </c>
      <c r="B31" s="4" t="str">
        <f t="shared" si="1"/>
        <v>James Davis</v>
      </c>
      <c r="C31" s="11">
        <f t="shared" si="2"/>
        <v>71</v>
      </c>
      <c r="D31">
        <f t="shared" si="3"/>
        <v>215</v>
      </c>
      <c r="E31">
        <v>0.94179999999999997</v>
      </c>
      <c r="F31">
        <f t="shared" si="4"/>
        <v>4</v>
      </c>
      <c r="I31" s="6">
        <v>1</v>
      </c>
      <c r="J31" s="5" t="s">
        <v>99</v>
      </c>
      <c r="K31" s="6" t="s">
        <v>27</v>
      </c>
      <c r="L31" s="6" t="s">
        <v>25</v>
      </c>
      <c r="M31" s="7">
        <v>43596</v>
      </c>
      <c r="N31" s="6">
        <v>215</v>
      </c>
      <c r="O31" s="6" t="s">
        <v>100</v>
      </c>
      <c r="P31" s="6" t="s">
        <v>41</v>
      </c>
      <c r="Q31" t="str">
        <f t="shared" si="5"/>
        <v>5'11</v>
      </c>
    </row>
    <row r="32" spans="1:17" x14ac:dyDescent="0.2">
      <c r="A32" s="2" t="str">
        <f t="shared" si="0"/>
        <v>WR</v>
      </c>
      <c r="B32" s="4" t="str">
        <f t="shared" si="1"/>
        <v>Kyle Davisson</v>
      </c>
      <c r="C32" s="11">
        <f t="shared" si="2"/>
        <v>73</v>
      </c>
      <c r="D32">
        <f t="shared" si="3"/>
        <v>200</v>
      </c>
      <c r="E32">
        <v>0.5</v>
      </c>
      <c r="F32">
        <f t="shared" si="4"/>
        <v>2</v>
      </c>
      <c r="I32" s="6">
        <v>16</v>
      </c>
      <c r="J32" s="5" t="s">
        <v>101</v>
      </c>
      <c r="K32" s="6" t="s">
        <v>29</v>
      </c>
      <c r="L32" s="6" t="s">
        <v>25</v>
      </c>
      <c r="M32" s="8">
        <v>36678</v>
      </c>
      <c r="N32" s="6">
        <v>200</v>
      </c>
      <c r="O32" s="6" t="s">
        <v>74</v>
      </c>
      <c r="P32" s="6" t="s">
        <v>41</v>
      </c>
      <c r="Q32" t="str">
        <f t="shared" si="5"/>
        <v>6'1</v>
      </c>
    </row>
    <row r="33" spans="1:17" hidden="1" x14ac:dyDescent="0.2">
      <c r="A33" s="2" t="str">
        <f t="shared" si="0"/>
        <v>FB</v>
      </c>
      <c r="B33" s="4" t="str">
        <f t="shared" si="1"/>
        <v>Chad Diehl</v>
      </c>
      <c r="C33" s="11">
        <f t="shared" si="2"/>
        <v>74</v>
      </c>
      <c r="D33">
        <f t="shared" si="3"/>
        <v>250</v>
      </c>
      <c r="E33">
        <v>0.82599999999999996</v>
      </c>
      <c r="F33">
        <f t="shared" si="4"/>
        <v>3</v>
      </c>
      <c r="I33" s="6">
        <v>30</v>
      </c>
      <c r="J33" s="5" t="s">
        <v>102</v>
      </c>
      <c r="K33" s="6" t="s">
        <v>103</v>
      </c>
      <c r="L33" s="6" t="s">
        <v>26</v>
      </c>
      <c r="M33" s="7">
        <v>43618</v>
      </c>
      <c r="N33" s="6">
        <v>250</v>
      </c>
      <c r="O33" s="6" t="s">
        <v>104</v>
      </c>
      <c r="P33" s="6" t="s">
        <v>41</v>
      </c>
      <c r="Q33" t="str">
        <f t="shared" si="5"/>
        <v>6'2</v>
      </c>
    </row>
    <row r="34" spans="1:17" x14ac:dyDescent="0.2">
      <c r="A34" s="2" t="str">
        <f t="shared" ref="A34:A65" si="6">K34</f>
        <v>WR</v>
      </c>
      <c r="B34" s="4" t="str">
        <f t="shared" ref="B34:B65" si="7">TRIM(MID($J34,FIND(", ",$J34,1)+1,100))&amp;" "&amp;LEFT($J34,FIND(",",$J34,1)-1)</f>
        <v>Xavier Dye</v>
      </c>
      <c r="C34" s="11">
        <f t="shared" ref="C34:C65" si="8">CONVERT(LEFT(Q34,FIND("'",Q34)-1),"ft","in")+SUBSTITUTE(RIGHT(Q34,LEN(Q34)-FIND("'",Q34)),"""","")</f>
        <v>77</v>
      </c>
      <c r="D34">
        <f t="shared" ref="D34:D65" si="9">N34</f>
        <v>210</v>
      </c>
      <c r="E34">
        <v>0.5</v>
      </c>
      <c r="F34">
        <f t="shared" ref="F34:F65" si="10">IF(E34&gt;=0.98,5,IF(E34&gt;=0.9,4,IF(E34&gt;=0.8,3,IF(E34="NA",2,2))))</f>
        <v>2</v>
      </c>
      <c r="I34" s="6">
        <v>21</v>
      </c>
      <c r="J34" s="5" t="s">
        <v>105</v>
      </c>
      <c r="K34" s="6" t="s">
        <v>29</v>
      </c>
      <c r="L34" s="6" t="s">
        <v>30</v>
      </c>
      <c r="M34" s="7">
        <v>43621</v>
      </c>
      <c r="N34" s="6">
        <v>210</v>
      </c>
      <c r="O34" s="6" t="s">
        <v>40</v>
      </c>
      <c r="P34" s="6" t="s">
        <v>41</v>
      </c>
      <c r="Q34" t="str">
        <f t="shared" si="5"/>
        <v>6'5</v>
      </c>
    </row>
    <row r="35" spans="1:17" hidden="1" x14ac:dyDescent="0.2">
      <c r="A35" s="2" t="str">
        <f t="shared" si="6"/>
        <v>PK</v>
      </c>
      <c r="B35" s="4" t="str">
        <f t="shared" si="7"/>
        <v>John Early</v>
      </c>
      <c r="C35" s="11">
        <f t="shared" si="8"/>
        <v>69</v>
      </c>
      <c r="D35">
        <f t="shared" si="9"/>
        <v>175</v>
      </c>
      <c r="E35">
        <v>0.5</v>
      </c>
      <c r="F35">
        <f t="shared" si="10"/>
        <v>2</v>
      </c>
      <c r="I35" s="6">
        <v>92</v>
      </c>
      <c r="J35" s="6" t="s">
        <v>106</v>
      </c>
      <c r="K35" s="6" t="s">
        <v>60</v>
      </c>
      <c r="L35" s="6" t="s">
        <v>25</v>
      </c>
      <c r="M35" s="7">
        <v>43594</v>
      </c>
      <c r="N35" s="6">
        <v>175</v>
      </c>
      <c r="O35" s="6" t="s">
        <v>107</v>
      </c>
      <c r="P35" s="6" t="s">
        <v>41</v>
      </c>
      <c r="Q35" t="str">
        <f t="shared" si="5"/>
        <v>5'9</v>
      </c>
    </row>
    <row r="36" spans="1:17" hidden="1" x14ac:dyDescent="0.2">
      <c r="A36" s="2" t="str">
        <f t="shared" si="6"/>
        <v>RB</v>
      </c>
      <c r="B36" s="4" t="str">
        <f t="shared" si="7"/>
        <v>Andre Ellington</v>
      </c>
      <c r="C36" s="11">
        <f t="shared" si="8"/>
        <v>70</v>
      </c>
      <c r="D36">
        <f t="shared" si="9"/>
        <v>170</v>
      </c>
      <c r="E36">
        <v>0.94710000000000005</v>
      </c>
      <c r="F36">
        <f t="shared" si="10"/>
        <v>4</v>
      </c>
      <c r="I36" s="6">
        <v>23</v>
      </c>
      <c r="J36" s="6" t="s">
        <v>108</v>
      </c>
      <c r="K36" s="6" t="s">
        <v>27</v>
      </c>
      <c r="L36" s="6" t="s">
        <v>26</v>
      </c>
      <c r="M36" s="7">
        <v>43595</v>
      </c>
      <c r="N36" s="6">
        <v>170</v>
      </c>
      <c r="O36" s="6" t="s">
        <v>109</v>
      </c>
      <c r="P36" s="6" t="s">
        <v>41</v>
      </c>
      <c r="Q36" t="str">
        <f t="shared" si="5"/>
        <v>5'10</v>
      </c>
    </row>
    <row r="37" spans="1:17" x14ac:dyDescent="0.2">
      <c r="A37" s="2" t="str">
        <f t="shared" si="6"/>
        <v>WR</v>
      </c>
      <c r="B37" s="4" t="str">
        <f t="shared" si="7"/>
        <v>Nelson Faerber</v>
      </c>
      <c r="C37" s="11">
        <f t="shared" si="8"/>
        <v>71</v>
      </c>
      <c r="D37">
        <f t="shared" si="9"/>
        <v>185</v>
      </c>
      <c r="E37">
        <v>0.5</v>
      </c>
      <c r="F37">
        <f t="shared" si="10"/>
        <v>2</v>
      </c>
      <c r="I37" s="6">
        <v>83</v>
      </c>
      <c r="J37" s="5" t="s">
        <v>110</v>
      </c>
      <c r="K37" s="6" t="s">
        <v>29</v>
      </c>
      <c r="L37" s="6" t="s">
        <v>25</v>
      </c>
      <c r="M37" s="7">
        <v>43596</v>
      </c>
      <c r="N37" s="6">
        <v>185</v>
      </c>
      <c r="O37" s="6" t="s">
        <v>111</v>
      </c>
      <c r="P37" s="6" t="s">
        <v>41</v>
      </c>
      <c r="Q37" t="str">
        <f t="shared" si="5"/>
        <v>5'11</v>
      </c>
    </row>
    <row r="38" spans="1:17" x14ac:dyDescent="0.2">
      <c r="A38" s="2" t="str">
        <f t="shared" si="6"/>
        <v>WR</v>
      </c>
      <c r="B38" s="4" t="str">
        <f t="shared" si="7"/>
        <v>Brandon Ford</v>
      </c>
      <c r="C38" s="11">
        <f t="shared" si="8"/>
        <v>76</v>
      </c>
      <c r="D38">
        <f t="shared" si="9"/>
        <v>210</v>
      </c>
      <c r="E38">
        <v>0.86939999999999995</v>
      </c>
      <c r="F38">
        <f t="shared" si="10"/>
        <v>3</v>
      </c>
      <c r="I38" s="6">
        <v>84</v>
      </c>
      <c r="J38" s="6" t="s">
        <v>112</v>
      </c>
      <c r="K38" s="6" t="s">
        <v>29</v>
      </c>
      <c r="L38" s="6" t="s">
        <v>26</v>
      </c>
      <c r="M38" s="7">
        <v>43620</v>
      </c>
      <c r="N38" s="6">
        <v>210</v>
      </c>
      <c r="O38" s="6" t="s">
        <v>113</v>
      </c>
      <c r="P38" s="6" t="s">
        <v>41</v>
      </c>
      <c r="Q38" t="str">
        <f t="shared" si="5"/>
        <v>6'4</v>
      </c>
    </row>
    <row r="39" spans="1:17" x14ac:dyDescent="0.2">
      <c r="A39" s="2" t="str">
        <f t="shared" si="6"/>
        <v>WR</v>
      </c>
      <c r="B39" s="4" t="str">
        <f t="shared" si="7"/>
        <v>Jacoby Ford</v>
      </c>
      <c r="C39" s="11">
        <f t="shared" si="8"/>
        <v>70</v>
      </c>
      <c r="D39">
        <f t="shared" si="9"/>
        <v>185</v>
      </c>
      <c r="E39">
        <v>0.9</v>
      </c>
      <c r="F39">
        <f t="shared" si="10"/>
        <v>4</v>
      </c>
      <c r="I39" s="6">
        <v>6</v>
      </c>
      <c r="J39" s="5" t="s">
        <v>114</v>
      </c>
      <c r="K39" s="6" t="s">
        <v>29</v>
      </c>
      <c r="L39" s="6" t="s">
        <v>28</v>
      </c>
      <c r="M39" s="7">
        <v>43595</v>
      </c>
      <c r="N39" s="6">
        <v>185</v>
      </c>
      <c r="O39" s="6" t="s">
        <v>115</v>
      </c>
      <c r="P39" s="6" t="s">
        <v>41</v>
      </c>
      <c r="Q39" t="str">
        <f t="shared" si="5"/>
        <v>5'10</v>
      </c>
    </row>
    <row r="40" spans="1:17" hidden="1" x14ac:dyDescent="0.2">
      <c r="A40" s="2" t="str">
        <f t="shared" si="6"/>
        <v>OG</v>
      </c>
      <c r="B40" s="4" t="str">
        <f t="shared" si="7"/>
        <v>Dalton Freeman</v>
      </c>
      <c r="C40" s="11">
        <f t="shared" si="8"/>
        <v>76</v>
      </c>
      <c r="D40">
        <f t="shared" si="9"/>
        <v>270</v>
      </c>
      <c r="E40">
        <v>0.89170000000000005</v>
      </c>
      <c r="F40">
        <f t="shared" si="10"/>
        <v>3</v>
      </c>
      <c r="I40" s="6">
        <v>56</v>
      </c>
      <c r="J40" s="6" t="s">
        <v>116</v>
      </c>
      <c r="K40" s="6" t="s">
        <v>39</v>
      </c>
      <c r="L40" s="6" t="s">
        <v>26</v>
      </c>
      <c r="M40" s="7">
        <v>43620</v>
      </c>
      <c r="N40" s="6">
        <v>270</v>
      </c>
      <c r="O40" s="6" t="s">
        <v>117</v>
      </c>
      <c r="P40" s="6" t="s">
        <v>41</v>
      </c>
      <c r="Q40" t="str">
        <f t="shared" si="5"/>
        <v>6'4</v>
      </c>
    </row>
    <row r="41" spans="1:17" hidden="1" x14ac:dyDescent="0.2">
      <c r="A41" s="2" t="str">
        <f t="shared" si="6"/>
        <v>TE</v>
      </c>
      <c r="B41" s="4" t="str">
        <f t="shared" si="7"/>
        <v>Gray Gardner</v>
      </c>
      <c r="C41" s="11">
        <f t="shared" si="8"/>
        <v>74</v>
      </c>
      <c r="D41">
        <f t="shared" si="9"/>
        <v>220</v>
      </c>
      <c r="E41">
        <v>0.5</v>
      </c>
      <c r="F41">
        <f t="shared" si="10"/>
        <v>2</v>
      </c>
      <c r="I41" s="6">
        <v>91</v>
      </c>
      <c r="J41" s="6" t="s">
        <v>118</v>
      </c>
      <c r="K41" s="6" t="s">
        <v>31</v>
      </c>
      <c r="L41" s="6" t="s">
        <v>26</v>
      </c>
      <c r="M41" s="7">
        <v>43618</v>
      </c>
      <c r="N41" s="6">
        <v>220</v>
      </c>
      <c r="O41" s="6" t="s">
        <v>56</v>
      </c>
      <c r="P41" s="6" t="s">
        <v>41</v>
      </c>
      <c r="Q41" t="str">
        <f t="shared" si="5"/>
        <v>6'2</v>
      </c>
    </row>
    <row r="42" spans="1:17" hidden="1" x14ac:dyDescent="0.2">
      <c r="A42" s="2" t="str">
        <f t="shared" si="6"/>
        <v>CB</v>
      </c>
      <c r="B42" s="4" t="str">
        <f t="shared" si="7"/>
        <v>Marcus Gilchrist</v>
      </c>
      <c r="C42" s="11">
        <f t="shared" si="8"/>
        <v>71</v>
      </c>
      <c r="D42">
        <f t="shared" si="9"/>
        <v>185</v>
      </c>
      <c r="E42">
        <v>0.95960000000000001</v>
      </c>
      <c r="F42">
        <f t="shared" si="10"/>
        <v>4</v>
      </c>
      <c r="I42" s="6">
        <v>12</v>
      </c>
      <c r="J42" s="5" t="s">
        <v>119</v>
      </c>
      <c r="K42" s="6" t="s">
        <v>67</v>
      </c>
      <c r="L42" s="6" t="s">
        <v>30</v>
      </c>
      <c r="M42" s="7">
        <v>43596</v>
      </c>
      <c r="N42" s="6">
        <v>185</v>
      </c>
      <c r="O42" s="6" t="s">
        <v>120</v>
      </c>
      <c r="P42" s="6" t="s">
        <v>41</v>
      </c>
      <c r="Q42" t="str">
        <f t="shared" si="5"/>
        <v>5'11</v>
      </c>
    </row>
    <row r="43" spans="1:17" hidden="1" x14ac:dyDescent="0.2">
      <c r="A43" s="2" t="str">
        <f t="shared" si="6"/>
        <v>OG</v>
      </c>
      <c r="B43" s="4" t="str">
        <f t="shared" si="7"/>
        <v>Jamarcus Grant</v>
      </c>
      <c r="C43" s="11">
        <f t="shared" si="8"/>
        <v>76</v>
      </c>
      <c r="D43">
        <f t="shared" si="9"/>
        <v>315</v>
      </c>
      <c r="E43">
        <v>0.85560000000000003</v>
      </c>
      <c r="F43">
        <f t="shared" si="10"/>
        <v>3</v>
      </c>
      <c r="I43" s="6">
        <v>70</v>
      </c>
      <c r="J43" s="6" t="s">
        <v>121</v>
      </c>
      <c r="K43" s="6" t="s">
        <v>39</v>
      </c>
      <c r="L43" s="6" t="s">
        <v>28</v>
      </c>
      <c r="M43" s="7">
        <v>43620</v>
      </c>
      <c r="N43" s="6">
        <v>315</v>
      </c>
      <c r="O43" s="6" t="s">
        <v>122</v>
      </c>
      <c r="P43" s="6" t="s">
        <v>41</v>
      </c>
      <c r="Q43" t="str">
        <f t="shared" si="5"/>
        <v>6'4</v>
      </c>
    </row>
    <row r="44" spans="1:17" x14ac:dyDescent="0.2">
      <c r="A44" s="2" t="str">
        <f t="shared" si="6"/>
        <v>WR</v>
      </c>
      <c r="B44" s="4" t="str">
        <f t="shared" si="7"/>
        <v>Tyler Grisham</v>
      </c>
      <c r="C44" s="11">
        <f t="shared" si="8"/>
        <v>71</v>
      </c>
      <c r="D44">
        <f t="shared" si="9"/>
        <v>180</v>
      </c>
      <c r="E44">
        <v>0.81110000000000004</v>
      </c>
      <c r="F44">
        <f t="shared" si="10"/>
        <v>3</v>
      </c>
      <c r="I44" s="6">
        <v>13</v>
      </c>
      <c r="J44" s="5" t="s">
        <v>123</v>
      </c>
      <c r="K44" s="6" t="s">
        <v>29</v>
      </c>
      <c r="L44" s="6" t="s">
        <v>25</v>
      </c>
      <c r="M44" s="7">
        <v>43596</v>
      </c>
      <c r="N44" s="6">
        <v>180</v>
      </c>
      <c r="O44" s="6" t="s">
        <v>124</v>
      </c>
      <c r="P44" s="6" t="s">
        <v>41</v>
      </c>
      <c r="Q44" t="str">
        <f t="shared" si="5"/>
        <v>5'11</v>
      </c>
    </row>
    <row r="45" spans="1:17" hidden="1" x14ac:dyDescent="0.2">
      <c r="A45" s="2" t="str">
        <f t="shared" si="6"/>
        <v>OT</v>
      </c>
      <c r="B45" s="4" t="str">
        <f t="shared" si="7"/>
        <v>Chris Hairston</v>
      </c>
      <c r="C45" s="11">
        <f t="shared" si="8"/>
        <v>78</v>
      </c>
      <c r="D45">
        <f t="shared" si="9"/>
        <v>320</v>
      </c>
      <c r="E45">
        <v>0.83330000000000004</v>
      </c>
      <c r="F45">
        <f t="shared" si="10"/>
        <v>3</v>
      </c>
      <c r="I45" s="6">
        <v>61</v>
      </c>
      <c r="J45" s="5" t="s">
        <v>125</v>
      </c>
      <c r="K45" s="6" t="s">
        <v>126</v>
      </c>
      <c r="L45" s="6" t="s">
        <v>30</v>
      </c>
      <c r="M45" s="7">
        <v>43622</v>
      </c>
      <c r="N45" s="6">
        <v>320</v>
      </c>
      <c r="O45" s="6" t="s">
        <v>127</v>
      </c>
      <c r="P45" s="6" t="s">
        <v>41</v>
      </c>
      <c r="Q45" t="str">
        <f t="shared" si="5"/>
        <v>6'6</v>
      </c>
    </row>
    <row r="46" spans="1:17" hidden="1" x14ac:dyDescent="0.2">
      <c r="A46" s="2" t="str">
        <f t="shared" si="6"/>
        <v>S</v>
      </c>
      <c r="B46" s="4" t="str">
        <f t="shared" si="7"/>
        <v>Rashard Hall</v>
      </c>
      <c r="C46" s="11">
        <f t="shared" si="8"/>
        <v>73</v>
      </c>
      <c r="D46">
        <f t="shared" si="9"/>
        <v>190</v>
      </c>
      <c r="E46">
        <v>0.87009999999999998</v>
      </c>
      <c r="F46">
        <f t="shared" si="10"/>
        <v>3</v>
      </c>
      <c r="I46" s="6">
        <v>31</v>
      </c>
      <c r="J46" s="6" t="s">
        <v>128</v>
      </c>
      <c r="K46" s="6" t="s">
        <v>43</v>
      </c>
      <c r="L46" s="6" t="s">
        <v>26</v>
      </c>
      <c r="M46" s="7">
        <v>43617</v>
      </c>
      <c r="N46" s="6">
        <v>190</v>
      </c>
      <c r="O46" s="6" t="s">
        <v>129</v>
      </c>
      <c r="P46" s="6" t="s">
        <v>41</v>
      </c>
      <c r="Q46" t="str">
        <f t="shared" si="5"/>
        <v>6'1</v>
      </c>
    </row>
    <row r="47" spans="1:17" hidden="1" x14ac:dyDescent="0.2">
      <c r="A47" s="2" t="str">
        <f t="shared" si="6"/>
        <v>S</v>
      </c>
      <c r="B47" s="4" t="str">
        <f t="shared" si="7"/>
        <v>Michael Hamlin</v>
      </c>
      <c r="C47" s="11">
        <f t="shared" si="8"/>
        <v>75</v>
      </c>
      <c r="D47">
        <f t="shared" si="9"/>
        <v>205</v>
      </c>
      <c r="E47">
        <v>0.83330000000000004</v>
      </c>
      <c r="F47">
        <f t="shared" si="10"/>
        <v>3</v>
      </c>
      <c r="I47" s="6">
        <v>25</v>
      </c>
      <c r="J47" s="5" t="s">
        <v>130</v>
      </c>
      <c r="K47" s="6" t="s">
        <v>43</v>
      </c>
      <c r="L47" s="6" t="s">
        <v>25</v>
      </c>
      <c r="M47" s="7">
        <v>43619</v>
      </c>
      <c r="N47" s="6">
        <v>205</v>
      </c>
      <c r="O47" s="6" t="s">
        <v>131</v>
      </c>
      <c r="P47" s="6" t="s">
        <v>41</v>
      </c>
      <c r="Q47" t="str">
        <f t="shared" si="5"/>
        <v>6'3</v>
      </c>
    </row>
    <row r="48" spans="1:17" hidden="1" x14ac:dyDescent="0.2">
      <c r="A48" s="2" t="str">
        <f t="shared" si="6"/>
        <v>QB</v>
      </c>
      <c r="B48" s="4" t="str">
        <f t="shared" si="7"/>
        <v>Cullen Harper</v>
      </c>
      <c r="C48" s="11">
        <f t="shared" si="8"/>
        <v>76</v>
      </c>
      <c r="D48">
        <f t="shared" si="9"/>
        <v>225</v>
      </c>
      <c r="E48">
        <v>0.83330000000000004</v>
      </c>
      <c r="F48">
        <f t="shared" si="10"/>
        <v>3</v>
      </c>
      <c r="I48" s="6">
        <v>10</v>
      </c>
      <c r="J48" s="5" t="s">
        <v>132</v>
      </c>
      <c r="K48" s="6" t="s">
        <v>6</v>
      </c>
      <c r="L48" s="6" t="s">
        <v>25</v>
      </c>
      <c r="M48" s="7">
        <v>43620</v>
      </c>
      <c r="N48" s="6">
        <v>225</v>
      </c>
      <c r="O48" s="6" t="s">
        <v>74</v>
      </c>
      <c r="P48" s="6" t="s">
        <v>41</v>
      </c>
      <c r="Q48" t="str">
        <f t="shared" si="5"/>
        <v>6'4</v>
      </c>
    </row>
    <row r="49" spans="1:17" hidden="1" x14ac:dyDescent="0.2">
      <c r="A49" s="2" t="str">
        <f t="shared" si="6"/>
        <v>RB</v>
      </c>
      <c r="B49" s="4" t="str">
        <f t="shared" si="7"/>
        <v>Jamie Harper</v>
      </c>
      <c r="C49" s="11">
        <f t="shared" si="8"/>
        <v>71</v>
      </c>
      <c r="D49">
        <f t="shared" si="9"/>
        <v>235</v>
      </c>
      <c r="E49">
        <v>0.97840000000000005</v>
      </c>
      <c r="F49">
        <f t="shared" si="10"/>
        <v>4</v>
      </c>
      <c r="I49" s="6">
        <v>8</v>
      </c>
      <c r="J49" s="5" t="s">
        <v>133</v>
      </c>
      <c r="K49" s="6" t="s">
        <v>27</v>
      </c>
      <c r="L49" s="6" t="s">
        <v>26</v>
      </c>
      <c r="M49" s="7">
        <v>43596</v>
      </c>
      <c r="N49" s="6">
        <v>235</v>
      </c>
      <c r="O49" s="6" t="s">
        <v>51</v>
      </c>
      <c r="P49" s="6" t="s">
        <v>41</v>
      </c>
      <c r="Q49" t="str">
        <f t="shared" si="5"/>
        <v>5'11</v>
      </c>
    </row>
    <row r="50" spans="1:17" hidden="1" x14ac:dyDescent="0.2">
      <c r="A50" s="2" t="str">
        <f t="shared" si="6"/>
        <v>LB</v>
      </c>
      <c r="B50" s="4" t="str">
        <f t="shared" si="7"/>
        <v>Brock Henderson</v>
      </c>
      <c r="C50" s="11">
        <f t="shared" si="8"/>
        <v>73</v>
      </c>
      <c r="D50">
        <f t="shared" si="9"/>
        <v>205</v>
      </c>
      <c r="E50">
        <v>0.5</v>
      </c>
      <c r="F50">
        <f t="shared" si="10"/>
        <v>2</v>
      </c>
      <c r="I50" s="6">
        <v>54</v>
      </c>
      <c r="J50" s="6" t="s">
        <v>134</v>
      </c>
      <c r="K50" s="6" t="s">
        <v>34</v>
      </c>
      <c r="L50" s="6" t="s">
        <v>30</v>
      </c>
      <c r="M50" s="7">
        <v>43617</v>
      </c>
      <c r="N50" s="6">
        <v>205</v>
      </c>
      <c r="O50" s="6" t="s">
        <v>135</v>
      </c>
      <c r="P50" s="6" t="s">
        <v>41</v>
      </c>
      <c r="Q50" t="str">
        <f t="shared" si="5"/>
        <v>6'1</v>
      </c>
    </row>
    <row r="51" spans="1:17" x14ac:dyDescent="0.2">
      <c r="A51" s="2" t="str">
        <f t="shared" si="6"/>
        <v>WR</v>
      </c>
      <c r="B51" s="4" t="str">
        <f t="shared" si="7"/>
        <v>Brian Hill</v>
      </c>
      <c r="C51" s="11">
        <f t="shared" si="8"/>
        <v>74</v>
      </c>
      <c r="D51">
        <f t="shared" si="9"/>
        <v>175</v>
      </c>
      <c r="E51">
        <v>0.5</v>
      </c>
      <c r="F51">
        <f t="shared" si="10"/>
        <v>2</v>
      </c>
      <c r="I51" s="6">
        <v>89</v>
      </c>
      <c r="J51" s="6" t="s">
        <v>136</v>
      </c>
      <c r="K51" s="6" t="s">
        <v>29</v>
      </c>
      <c r="L51" s="6" t="s">
        <v>28</v>
      </c>
      <c r="M51" s="7">
        <v>43618</v>
      </c>
      <c r="N51" s="6">
        <v>175</v>
      </c>
      <c r="O51" s="6" t="s">
        <v>137</v>
      </c>
      <c r="P51" s="6" t="s">
        <v>41</v>
      </c>
      <c r="Q51" t="str">
        <f t="shared" si="5"/>
        <v>6'2</v>
      </c>
    </row>
    <row r="52" spans="1:17" hidden="1" x14ac:dyDescent="0.2">
      <c r="A52" s="2" t="str">
        <f t="shared" si="6"/>
        <v>OL</v>
      </c>
      <c r="B52" s="4" t="str">
        <f t="shared" si="7"/>
        <v>Barry Humphries</v>
      </c>
      <c r="C52" s="11">
        <f t="shared" si="8"/>
        <v>74</v>
      </c>
      <c r="D52">
        <f t="shared" si="9"/>
        <v>300</v>
      </c>
      <c r="E52">
        <v>0.87780000000000002</v>
      </c>
      <c r="F52">
        <f t="shared" si="10"/>
        <v>3</v>
      </c>
      <c r="I52" s="6">
        <v>71</v>
      </c>
      <c r="J52" s="6" t="s">
        <v>138</v>
      </c>
      <c r="K52" s="6" t="s">
        <v>32</v>
      </c>
      <c r="L52" s="6" t="s">
        <v>28</v>
      </c>
      <c r="M52" s="7">
        <v>43618</v>
      </c>
      <c r="N52" s="6">
        <v>300</v>
      </c>
      <c r="O52" s="6" t="s">
        <v>139</v>
      </c>
      <c r="P52" s="6" t="s">
        <v>41</v>
      </c>
      <c r="Q52" t="str">
        <f t="shared" si="5"/>
        <v>6'2</v>
      </c>
    </row>
    <row r="53" spans="1:17" hidden="1" x14ac:dyDescent="0.2">
      <c r="A53" s="2" t="str">
        <f t="shared" si="6"/>
        <v>LB</v>
      </c>
      <c r="B53" s="4" t="str">
        <f t="shared" si="7"/>
        <v>Stanley Hunter</v>
      </c>
      <c r="C53" s="11">
        <f t="shared" si="8"/>
        <v>71</v>
      </c>
      <c r="D53">
        <f t="shared" si="9"/>
        <v>225</v>
      </c>
      <c r="E53">
        <v>0.87009999999999998</v>
      </c>
      <c r="F53">
        <f t="shared" si="10"/>
        <v>3</v>
      </c>
      <c r="I53" s="6">
        <v>17</v>
      </c>
      <c r="J53" s="5" t="s">
        <v>140</v>
      </c>
      <c r="K53" s="6" t="s">
        <v>34</v>
      </c>
      <c r="L53" s="6" t="s">
        <v>26</v>
      </c>
      <c r="M53" s="7">
        <v>43596</v>
      </c>
      <c r="N53" s="6">
        <v>225</v>
      </c>
      <c r="O53" s="6" t="s">
        <v>141</v>
      </c>
      <c r="P53" s="6" t="s">
        <v>41</v>
      </c>
      <c r="Q53" t="str">
        <f t="shared" si="5"/>
        <v>5'11</v>
      </c>
    </row>
    <row r="54" spans="1:17" hidden="1" x14ac:dyDescent="0.2">
      <c r="A54" s="2" t="str">
        <f t="shared" si="6"/>
        <v>S</v>
      </c>
      <c r="B54" s="4" t="str">
        <f t="shared" si="7"/>
        <v>Ike Ihewunwa</v>
      </c>
      <c r="C54" s="11">
        <f t="shared" si="8"/>
        <v>73</v>
      </c>
      <c r="D54">
        <f t="shared" si="9"/>
        <v>195</v>
      </c>
      <c r="E54">
        <v>0.5</v>
      </c>
      <c r="F54">
        <f t="shared" si="10"/>
        <v>2</v>
      </c>
      <c r="I54" s="6">
        <v>19</v>
      </c>
      <c r="J54" s="6" t="s">
        <v>142</v>
      </c>
      <c r="K54" s="6" t="s">
        <v>43</v>
      </c>
      <c r="L54" s="6" t="s">
        <v>28</v>
      </c>
      <c r="M54" s="8">
        <v>36678</v>
      </c>
      <c r="N54" s="6">
        <v>195</v>
      </c>
      <c r="O54" s="6" t="s">
        <v>143</v>
      </c>
      <c r="P54" s="6" t="s">
        <v>41</v>
      </c>
      <c r="Q54" t="str">
        <f t="shared" si="5"/>
        <v>6'1</v>
      </c>
    </row>
    <row r="55" spans="1:17" hidden="1" x14ac:dyDescent="0.2">
      <c r="A55" s="2" t="str">
        <f t="shared" si="6"/>
        <v>DT</v>
      </c>
      <c r="B55" s="4" t="str">
        <f t="shared" si="7"/>
        <v>Rashaad Jackson</v>
      </c>
      <c r="C55" s="11">
        <f t="shared" si="8"/>
        <v>74</v>
      </c>
      <c r="D55">
        <f t="shared" si="9"/>
        <v>290</v>
      </c>
      <c r="E55">
        <v>0.74439999999999995</v>
      </c>
      <c r="F55">
        <f t="shared" si="10"/>
        <v>2</v>
      </c>
      <c r="I55" s="6">
        <v>91</v>
      </c>
      <c r="J55" s="5" t="s">
        <v>144</v>
      </c>
      <c r="K55" s="6" t="s">
        <v>84</v>
      </c>
      <c r="L55" s="6" t="s">
        <v>25</v>
      </c>
      <c r="M55" s="7">
        <v>43618</v>
      </c>
      <c r="N55" s="6">
        <v>290</v>
      </c>
      <c r="O55" s="6" t="s">
        <v>145</v>
      </c>
      <c r="P55" s="6" t="s">
        <v>41</v>
      </c>
      <c r="Q55" t="str">
        <f t="shared" si="5"/>
        <v>6'2</v>
      </c>
    </row>
    <row r="56" spans="1:17" hidden="1" x14ac:dyDescent="0.2">
      <c r="A56" s="2" t="str">
        <f t="shared" si="6"/>
        <v>P</v>
      </c>
      <c r="B56" s="4" t="str">
        <f t="shared" si="7"/>
        <v>Richard Jackson</v>
      </c>
      <c r="C56" s="11">
        <f t="shared" si="8"/>
        <v>71</v>
      </c>
      <c r="D56">
        <f t="shared" si="9"/>
        <v>190</v>
      </c>
      <c r="E56">
        <v>0.84789999999999999</v>
      </c>
      <c r="F56">
        <f t="shared" si="10"/>
        <v>3</v>
      </c>
      <c r="I56" s="6">
        <v>19</v>
      </c>
      <c r="J56" s="5" t="s">
        <v>146</v>
      </c>
      <c r="K56" s="6" t="s">
        <v>35</v>
      </c>
      <c r="L56" s="6" t="s">
        <v>30</v>
      </c>
      <c r="M56" s="7">
        <v>43596</v>
      </c>
      <c r="N56" s="6">
        <v>190</v>
      </c>
      <c r="O56" s="6" t="s">
        <v>147</v>
      </c>
      <c r="P56" s="6" t="s">
        <v>41</v>
      </c>
      <c r="Q56" t="str">
        <f t="shared" si="5"/>
        <v>5'11</v>
      </c>
    </row>
    <row r="57" spans="1:17" hidden="1" x14ac:dyDescent="0.2">
      <c r="A57" s="2" t="str">
        <f t="shared" si="6"/>
        <v>DT</v>
      </c>
      <c r="B57" s="4" t="str">
        <f t="shared" si="7"/>
        <v>Jarvis Jenkins</v>
      </c>
      <c r="C57" s="11">
        <f t="shared" si="8"/>
        <v>76</v>
      </c>
      <c r="D57">
        <f t="shared" si="9"/>
        <v>305</v>
      </c>
      <c r="E57">
        <v>0.88749999999999996</v>
      </c>
      <c r="F57">
        <f t="shared" si="10"/>
        <v>3</v>
      </c>
      <c r="I57" s="6">
        <v>99</v>
      </c>
      <c r="J57" s="5" t="s">
        <v>148</v>
      </c>
      <c r="K57" s="6" t="s">
        <v>84</v>
      </c>
      <c r="L57" s="6" t="s">
        <v>30</v>
      </c>
      <c r="M57" s="7">
        <v>43620</v>
      </c>
      <c r="N57" s="6">
        <v>305</v>
      </c>
      <c r="O57" s="6" t="s">
        <v>137</v>
      </c>
      <c r="P57" s="6" t="s">
        <v>41</v>
      </c>
      <c r="Q57" t="str">
        <f t="shared" si="5"/>
        <v>6'4</v>
      </c>
    </row>
    <row r="58" spans="1:17" x14ac:dyDescent="0.2">
      <c r="A58" s="2" t="str">
        <f t="shared" si="6"/>
        <v>WR</v>
      </c>
      <c r="B58" s="4" t="str">
        <f t="shared" si="7"/>
        <v>Kyle Johnson</v>
      </c>
      <c r="C58" s="11">
        <f t="shared" si="8"/>
        <v>73</v>
      </c>
      <c r="D58">
        <f t="shared" si="9"/>
        <v>205</v>
      </c>
      <c r="E58">
        <v>0.5</v>
      </c>
      <c r="F58">
        <f t="shared" si="10"/>
        <v>2</v>
      </c>
      <c r="I58" s="6">
        <v>45</v>
      </c>
      <c r="J58" s="5" t="s">
        <v>149</v>
      </c>
      <c r="K58" s="6" t="s">
        <v>29</v>
      </c>
      <c r="L58" s="6" t="s">
        <v>25</v>
      </c>
      <c r="M58" s="7">
        <v>43617</v>
      </c>
      <c r="N58" s="6">
        <v>205</v>
      </c>
      <c r="O58" s="6" t="s">
        <v>72</v>
      </c>
      <c r="P58" s="6" t="s">
        <v>41</v>
      </c>
      <c r="Q58" t="str">
        <f t="shared" si="5"/>
        <v>6'1</v>
      </c>
    </row>
    <row r="59" spans="1:17" x14ac:dyDescent="0.2">
      <c r="A59" s="2" t="str">
        <f t="shared" si="6"/>
        <v>WR</v>
      </c>
      <c r="B59" s="4" t="str">
        <f t="shared" si="7"/>
        <v>Marquan Jones</v>
      </c>
      <c r="C59" s="11">
        <f t="shared" si="8"/>
        <v>71</v>
      </c>
      <c r="D59">
        <f t="shared" si="9"/>
        <v>185</v>
      </c>
      <c r="E59">
        <v>0.8962</v>
      </c>
      <c r="F59">
        <f t="shared" si="10"/>
        <v>3</v>
      </c>
      <c r="I59" s="6">
        <v>26</v>
      </c>
      <c r="J59" s="5" t="s">
        <v>150</v>
      </c>
      <c r="K59" s="6" t="s">
        <v>29</v>
      </c>
      <c r="L59" s="6" t="s">
        <v>26</v>
      </c>
      <c r="M59" s="7">
        <v>43596</v>
      </c>
      <c r="N59" s="6">
        <v>185</v>
      </c>
      <c r="O59" s="6" t="s">
        <v>93</v>
      </c>
      <c r="P59" s="6" t="s">
        <v>41</v>
      </c>
      <c r="Q59" t="str">
        <f t="shared" si="5"/>
        <v>5'11</v>
      </c>
    </row>
    <row r="60" spans="1:17" x14ac:dyDescent="0.2">
      <c r="A60" s="2" t="str">
        <f t="shared" si="6"/>
        <v>WR</v>
      </c>
      <c r="B60" s="4" t="str">
        <f t="shared" si="7"/>
        <v>Aaron Kelly</v>
      </c>
      <c r="C60" s="11">
        <f t="shared" si="8"/>
        <v>77</v>
      </c>
      <c r="D60">
        <f t="shared" si="9"/>
        <v>190</v>
      </c>
      <c r="E60">
        <v>0.81110000000000004</v>
      </c>
      <c r="F60">
        <f t="shared" si="10"/>
        <v>3</v>
      </c>
      <c r="I60" s="6">
        <v>80</v>
      </c>
      <c r="J60" s="5" t="s">
        <v>151</v>
      </c>
      <c r="K60" s="6" t="s">
        <v>29</v>
      </c>
      <c r="L60" s="6" t="s">
        <v>25</v>
      </c>
      <c r="M60" s="7">
        <v>43621</v>
      </c>
      <c r="N60" s="6">
        <v>190</v>
      </c>
      <c r="O60" s="6" t="s">
        <v>152</v>
      </c>
      <c r="P60" s="6" t="s">
        <v>41</v>
      </c>
      <c r="Q60" t="str">
        <f t="shared" si="5"/>
        <v>6'5</v>
      </c>
    </row>
    <row r="61" spans="1:17" hidden="1" x14ac:dyDescent="0.2">
      <c r="A61" s="2" t="str">
        <f t="shared" si="6"/>
        <v>DL</v>
      </c>
      <c r="B61" s="4" t="str">
        <f t="shared" si="7"/>
        <v>Matthew Knowles</v>
      </c>
      <c r="C61" s="11">
        <f t="shared" si="8"/>
        <v>77</v>
      </c>
      <c r="D61">
        <f t="shared" si="9"/>
        <v>235</v>
      </c>
      <c r="E61">
        <v>0.5</v>
      </c>
      <c r="F61">
        <f t="shared" si="10"/>
        <v>2</v>
      </c>
      <c r="I61" s="6">
        <v>59</v>
      </c>
      <c r="J61" s="6" t="s">
        <v>153</v>
      </c>
      <c r="K61" s="6" t="s">
        <v>33</v>
      </c>
      <c r="L61" s="6" t="s">
        <v>25</v>
      </c>
      <c r="M61" s="7">
        <v>43621</v>
      </c>
      <c r="N61" s="6">
        <v>235</v>
      </c>
      <c r="O61" s="6" t="s">
        <v>135</v>
      </c>
      <c r="P61" s="6" t="s">
        <v>41</v>
      </c>
      <c r="Q61" t="str">
        <f t="shared" si="5"/>
        <v>6'5</v>
      </c>
    </row>
    <row r="62" spans="1:17" hidden="1" x14ac:dyDescent="0.2">
      <c r="A62" s="2" t="str">
        <f t="shared" si="6"/>
        <v>QB</v>
      </c>
      <c r="B62" s="4" t="str">
        <f t="shared" si="7"/>
        <v>Willy Korn</v>
      </c>
      <c r="C62" s="11">
        <f t="shared" si="8"/>
        <v>74</v>
      </c>
      <c r="D62">
        <f t="shared" si="9"/>
        <v>220</v>
      </c>
      <c r="E62">
        <v>0.9677</v>
      </c>
      <c r="F62">
        <f t="shared" si="10"/>
        <v>4</v>
      </c>
      <c r="I62" s="6">
        <v>3</v>
      </c>
      <c r="J62" s="5" t="s">
        <v>154</v>
      </c>
      <c r="K62" s="6" t="s">
        <v>6</v>
      </c>
      <c r="L62" s="6" t="s">
        <v>26</v>
      </c>
      <c r="M62" s="7">
        <v>43618</v>
      </c>
      <c r="N62" s="6">
        <v>220</v>
      </c>
      <c r="O62" s="6" t="s">
        <v>104</v>
      </c>
      <c r="P62" s="6" t="s">
        <v>41</v>
      </c>
      <c r="Q62" t="str">
        <f t="shared" si="5"/>
        <v>6'2</v>
      </c>
    </row>
    <row r="63" spans="1:17" hidden="1" x14ac:dyDescent="0.2">
      <c r="A63" s="2" t="str">
        <f t="shared" si="6"/>
        <v>OT</v>
      </c>
      <c r="B63" s="4" t="str">
        <f t="shared" si="7"/>
        <v>Cory Lambert</v>
      </c>
      <c r="C63" s="11">
        <f t="shared" si="8"/>
        <v>78</v>
      </c>
      <c r="D63">
        <f t="shared" si="9"/>
        <v>310</v>
      </c>
      <c r="E63">
        <v>0.9</v>
      </c>
      <c r="F63">
        <f t="shared" si="10"/>
        <v>4</v>
      </c>
      <c r="I63" s="6">
        <v>76</v>
      </c>
      <c r="J63" s="5" t="s">
        <v>155</v>
      </c>
      <c r="K63" s="6" t="s">
        <v>126</v>
      </c>
      <c r="L63" s="6" t="s">
        <v>28</v>
      </c>
      <c r="M63" s="7">
        <v>43622</v>
      </c>
      <c r="N63" s="6">
        <v>310</v>
      </c>
      <c r="O63" s="6" t="s">
        <v>135</v>
      </c>
      <c r="P63" s="6" t="s">
        <v>41</v>
      </c>
      <c r="Q63" t="str">
        <f t="shared" si="5"/>
        <v>6'6</v>
      </c>
    </row>
    <row r="64" spans="1:17" hidden="1" x14ac:dyDescent="0.2">
      <c r="A64" s="2" t="str">
        <f t="shared" si="6"/>
        <v>S</v>
      </c>
      <c r="B64" s="4" t="str">
        <f t="shared" si="7"/>
        <v>Shawn Leonard-Horwith</v>
      </c>
      <c r="C64" s="11">
        <f t="shared" si="8"/>
        <v>70</v>
      </c>
      <c r="D64">
        <f t="shared" si="9"/>
        <v>190</v>
      </c>
      <c r="E64">
        <v>0.5</v>
      </c>
      <c r="F64">
        <f t="shared" si="10"/>
        <v>2</v>
      </c>
      <c r="I64" s="6">
        <v>39</v>
      </c>
      <c r="J64" s="6" t="s">
        <v>156</v>
      </c>
      <c r="K64" s="6" t="s">
        <v>43</v>
      </c>
      <c r="L64" s="6" t="s">
        <v>30</v>
      </c>
      <c r="M64" s="7">
        <v>43595</v>
      </c>
      <c r="N64" s="6">
        <v>190</v>
      </c>
      <c r="O64" s="6" t="s">
        <v>157</v>
      </c>
      <c r="P64" s="6" t="s">
        <v>41</v>
      </c>
      <c r="Q64" t="str">
        <f t="shared" si="5"/>
        <v>5'10</v>
      </c>
    </row>
    <row r="65" spans="1:17" hidden="1" x14ac:dyDescent="0.2">
      <c r="A65" s="2" t="str">
        <f t="shared" si="6"/>
        <v>S</v>
      </c>
      <c r="B65" s="4" t="str">
        <f t="shared" si="7"/>
        <v>Haydrian Lewis</v>
      </c>
      <c r="C65" s="11">
        <f t="shared" si="8"/>
        <v>73</v>
      </c>
      <c r="D65">
        <f t="shared" si="9"/>
        <v>190</v>
      </c>
      <c r="E65">
        <v>0.85560000000000003</v>
      </c>
      <c r="F65">
        <f t="shared" si="10"/>
        <v>3</v>
      </c>
      <c r="I65" s="6">
        <v>29</v>
      </c>
      <c r="J65" s="5" t="s">
        <v>158</v>
      </c>
      <c r="K65" s="6" t="s">
        <v>43</v>
      </c>
      <c r="L65" s="6" t="s">
        <v>25</v>
      </c>
      <c r="M65" s="8">
        <v>36678</v>
      </c>
      <c r="N65" s="6">
        <v>190</v>
      </c>
      <c r="O65" s="6" t="s">
        <v>159</v>
      </c>
      <c r="P65" s="6" t="s">
        <v>41</v>
      </c>
      <c r="Q65" t="str">
        <f t="shared" si="5"/>
        <v>6'1</v>
      </c>
    </row>
    <row r="66" spans="1:17" hidden="1" x14ac:dyDescent="0.2">
      <c r="A66" s="2" t="str">
        <f t="shared" ref="A66:A97" si="11">K66</f>
        <v>S</v>
      </c>
      <c r="B66" s="4" t="str">
        <f t="shared" ref="B66:B97" si="12">TRIM(MID($J66,FIND(", ",$J66,1)+1,100))&amp;" "&amp;LEFT($J66,FIND(",",$J66,1)-1)</f>
        <v>Jr., Carlton Lewis</v>
      </c>
      <c r="C66" s="11">
        <f t="shared" ref="C66:C97" si="13">CONVERT(LEFT(Q66,FIND("'",Q66)-1),"ft","in")+SUBSTITUTE(RIGHT(Q66,LEN(Q66)-FIND("'",Q66)),"""","")</f>
        <v>74</v>
      </c>
      <c r="D66">
        <f t="shared" ref="D66:D97" si="14">N66</f>
        <v>200</v>
      </c>
      <c r="E66">
        <v>0.5</v>
      </c>
      <c r="F66">
        <f t="shared" ref="F66:F97" si="15">IF(E66&gt;=0.98,5,IF(E66&gt;=0.9,4,IF(E66&gt;=0.8,3,IF(E66="NA",2,2))))</f>
        <v>2</v>
      </c>
      <c r="I66" s="6">
        <v>32</v>
      </c>
      <c r="J66" s="6" t="s">
        <v>160</v>
      </c>
      <c r="K66" s="6" t="s">
        <v>43</v>
      </c>
      <c r="L66" s="6" t="s">
        <v>26</v>
      </c>
      <c r="M66" s="7">
        <v>43618</v>
      </c>
      <c r="N66" s="6">
        <v>200</v>
      </c>
      <c r="O66" s="6" t="s">
        <v>129</v>
      </c>
      <c r="P66" s="6" t="s">
        <v>41</v>
      </c>
      <c r="Q66" t="str">
        <f t="shared" ref="Q66:Q112" si="16">MONTH(M66) &amp; "'" &amp; DAY(M66)</f>
        <v>6'2</v>
      </c>
    </row>
    <row r="67" spans="1:17" hidden="1" x14ac:dyDescent="0.2">
      <c r="A67" s="2" t="str">
        <f t="shared" si="11"/>
        <v>TE</v>
      </c>
      <c r="B67" s="4" t="str">
        <f t="shared" si="12"/>
        <v>Brian Linthicum</v>
      </c>
      <c r="C67" s="11">
        <f t="shared" si="13"/>
        <v>76</v>
      </c>
      <c r="D67">
        <f t="shared" si="14"/>
        <v>240</v>
      </c>
      <c r="E67">
        <v>0.5</v>
      </c>
      <c r="F67">
        <f t="shared" si="15"/>
        <v>2</v>
      </c>
      <c r="I67" s="6">
        <v>88</v>
      </c>
      <c r="J67" s="6" t="s">
        <v>161</v>
      </c>
      <c r="K67" s="6" t="s">
        <v>31</v>
      </c>
      <c r="L67" s="6" t="s">
        <v>30</v>
      </c>
      <c r="M67" s="7">
        <v>43620</v>
      </c>
      <c r="N67" s="6">
        <v>240</v>
      </c>
      <c r="O67" s="6" t="s">
        <v>162</v>
      </c>
      <c r="P67" s="6" t="s">
        <v>41</v>
      </c>
      <c r="Q67" t="str">
        <f t="shared" si="16"/>
        <v>6'4</v>
      </c>
    </row>
    <row r="68" spans="1:17" hidden="1" x14ac:dyDescent="0.2">
      <c r="A68" s="2" t="str">
        <f t="shared" si="11"/>
        <v>RB</v>
      </c>
      <c r="B68" s="4" t="str">
        <f t="shared" si="12"/>
        <v>Paul Macko</v>
      </c>
      <c r="C68" s="11">
        <f t="shared" si="13"/>
        <v>70</v>
      </c>
      <c r="D68">
        <f t="shared" si="14"/>
        <v>200</v>
      </c>
      <c r="E68">
        <v>0.5</v>
      </c>
      <c r="F68">
        <f t="shared" si="15"/>
        <v>2</v>
      </c>
      <c r="I68" s="6">
        <v>35</v>
      </c>
      <c r="J68" s="5" t="s">
        <v>163</v>
      </c>
      <c r="K68" s="6" t="s">
        <v>27</v>
      </c>
      <c r="L68" s="6" t="s">
        <v>25</v>
      </c>
      <c r="M68" s="7">
        <v>43595</v>
      </c>
      <c r="N68" s="6">
        <v>200</v>
      </c>
      <c r="O68" s="6" t="s">
        <v>164</v>
      </c>
      <c r="P68" s="6" t="s">
        <v>41</v>
      </c>
      <c r="Q68" t="str">
        <f t="shared" si="16"/>
        <v>5'10</v>
      </c>
    </row>
    <row r="69" spans="1:17" hidden="1" x14ac:dyDescent="0.2">
      <c r="A69" s="2" t="str">
        <f t="shared" si="11"/>
        <v>P</v>
      </c>
      <c r="B69" s="4" t="str">
        <f t="shared" si="12"/>
        <v>Jimmy Maners</v>
      </c>
      <c r="C69" s="11">
        <f t="shared" si="13"/>
        <v>73</v>
      </c>
      <c r="D69">
        <f t="shared" si="14"/>
        <v>190</v>
      </c>
      <c r="E69">
        <v>0.5</v>
      </c>
      <c r="F69">
        <f t="shared" si="15"/>
        <v>2</v>
      </c>
      <c r="I69" s="6">
        <v>49</v>
      </c>
      <c r="J69" s="5" t="s">
        <v>165</v>
      </c>
      <c r="K69" s="6" t="s">
        <v>35</v>
      </c>
      <c r="L69" s="6" t="s">
        <v>25</v>
      </c>
      <c r="M69" s="8">
        <v>36678</v>
      </c>
      <c r="N69" s="6">
        <v>190</v>
      </c>
      <c r="O69" s="6" t="s">
        <v>166</v>
      </c>
      <c r="P69" s="6" t="s">
        <v>41</v>
      </c>
      <c r="Q69" t="str">
        <f t="shared" si="16"/>
        <v>6'1</v>
      </c>
    </row>
    <row r="70" spans="1:17" hidden="1" x14ac:dyDescent="0.2">
      <c r="A70" s="2" t="str">
        <f t="shared" si="11"/>
        <v>CB</v>
      </c>
      <c r="B70" s="4" t="str">
        <f t="shared" si="12"/>
        <v>Byron Maxwell</v>
      </c>
      <c r="C70" s="11">
        <f t="shared" si="13"/>
        <v>73</v>
      </c>
      <c r="D70">
        <f t="shared" si="14"/>
        <v>200</v>
      </c>
      <c r="E70">
        <v>0.94350000000000001</v>
      </c>
      <c r="F70">
        <f t="shared" si="15"/>
        <v>4</v>
      </c>
      <c r="I70" s="6">
        <v>36</v>
      </c>
      <c r="J70" s="5" t="s">
        <v>167</v>
      </c>
      <c r="K70" s="6" t="s">
        <v>67</v>
      </c>
      <c r="L70" s="6" t="s">
        <v>30</v>
      </c>
      <c r="M70" s="7">
        <v>43617</v>
      </c>
      <c r="N70" s="6">
        <v>200</v>
      </c>
      <c r="O70" s="6" t="s">
        <v>58</v>
      </c>
      <c r="P70" s="6" t="s">
        <v>41</v>
      </c>
      <c r="Q70" t="str">
        <f t="shared" si="16"/>
        <v>6'1</v>
      </c>
    </row>
    <row r="71" spans="1:17" hidden="1" x14ac:dyDescent="0.2">
      <c r="A71" s="2" t="str">
        <f t="shared" si="11"/>
        <v>LB</v>
      </c>
      <c r="B71" s="4" t="str">
        <f t="shared" si="12"/>
        <v>Brandon Maye</v>
      </c>
      <c r="C71" s="11">
        <f t="shared" si="13"/>
        <v>74</v>
      </c>
      <c r="D71">
        <f t="shared" si="14"/>
        <v>215</v>
      </c>
      <c r="E71">
        <v>0.5</v>
      </c>
      <c r="F71">
        <f t="shared" si="15"/>
        <v>2</v>
      </c>
      <c r="I71" s="6">
        <v>20</v>
      </c>
      <c r="J71" s="5" t="s">
        <v>168</v>
      </c>
      <c r="K71" s="6" t="s">
        <v>34</v>
      </c>
      <c r="L71" s="6" t="s">
        <v>26</v>
      </c>
      <c r="M71" s="7">
        <v>43618</v>
      </c>
      <c r="N71" s="6">
        <v>215</v>
      </c>
      <c r="O71" s="6" t="s">
        <v>169</v>
      </c>
      <c r="P71" s="6" t="s">
        <v>41</v>
      </c>
      <c r="Q71" t="str">
        <f t="shared" si="16"/>
        <v>6'2</v>
      </c>
    </row>
    <row r="72" spans="1:17" hidden="1" x14ac:dyDescent="0.2">
      <c r="A72" s="2" t="str">
        <f t="shared" si="11"/>
        <v>OT</v>
      </c>
      <c r="B72" s="4" t="str">
        <f t="shared" si="12"/>
        <v>Antoine McClain</v>
      </c>
      <c r="C72" s="11">
        <f t="shared" si="13"/>
        <v>77</v>
      </c>
      <c r="D72">
        <f t="shared" si="14"/>
        <v>325</v>
      </c>
      <c r="E72">
        <v>0.96220000000000006</v>
      </c>
      <c r="F72">
        <f t="shared" si="15"/>
        <v>4</v>
      </c>
      <c r="I72" s="6">
        <v>74</v>
      </c>
      <c r="J72" s="6" t="s">
        <v>170</v>
      </c>
      <c r="K72" s="6" t="s">
        <v>126</v>
      </c>
      <c r="L72" s="6" t="s">
        <v>26</v>
      </c>
      <c r="M72" s="7">
        <v>43621</v>
      </c>
      <c r="N72" s="6">
        <v>325</v>
      </c>
      <c r="O72" s="6" t="s">
        <v>171</v>
      </c>
      <c r="P72" s="6" t="s">
        <v>41</v>
      </c>
      <c r="Q72" t="str">
        <f t="shared" si="16"/>
        <v>6'5</v>
      </c>
    </row>
    <row r="73" spans="1:17" hidden="1" x14ac:dyDescent="0.2">
      <c r="A73" s="2" t="str">
        <f t="shared" si="11"/>
        <v>LB</v>
      </c>
      <c r="B73" s="4" t="str">
        <f t="shared" si="12"/>
        <v>DeAndre McDaniel</v>
      </c>
      <c r="C73" s="11">
        <f t="shared" si="13"/>
        <v>73</v>
      </c>
      <c r="D73">
        <f t="shared" si="14"/>
        <v>200</v>
      </c>
      <c r="E73">
        <v>0.9647</v>
      </c>
      <c r="F73">
        <f t="shared" si="15"/>
        <v>4</v>
      </c>
      <c r="I73" s="6">
        <v>2</v>
      </c>
      <c r="J73" s="5" t="s">
        <v>172</v>
      </c>
      <c r="K73" s="6" t="s">
        <v>34</v>
      </c>
      <c r="L73" s="6" t="s">
        <v>30</v>
      </c>
      <c r="M73" s="7">
        <v>43617</v>
      </c>
      <c r="N73" s="6">
        <v>200</v>
      </c>
      <c r="O73" s="6" t="s">
        <v>173</v>
      </c>
      <c r="P73" s="6" t="s">
        <v>41</v>
      </c>
      <c r="Q73" t="str">
        <f t="shared" si="16"/>
        <v>6'1</v>
      </c>
    </row>
    <row r="74" spans="1:17" hidden="1" x14ac:dyDescent="0.2">
      <c r="A74" s="2" t="str">
        <f t="shared" si="11"/>
        <v>DT</v>
      </c>
      <c r="B74" s="4" t="str">
        <f t="shared" si="12"/>
        <v>Jock McKissic</v>
      </c>
      <c r="C74" s="11">
        <f t="shared" si="13"/>
        <v>79</v>
      </c>
      <c r="D74">
        <f t="shared" si="14"/>
        <v>310</v>
      </c>
      <c r="E74">
        <v>0.83330000000000004</v>
      </c>
      <c r="F74">
        <f t="shared" si="15"/>
        <v>3</v>
      </c>
      <c r="I74" s="6">
        <v>50</v>
      </c>
      <c r="J74" s="5" t="s">
        <v>174</v>
      </c>
      <c r="K74" s="6" t="s">
        <v>84</v>
      </c>
      <c r="L74" s="6" t="s">
        <v>25</v>
      </c>
      <c r="M74" s="7">
        <v>43623</v>
      </c>
      <c r="N74" s="6">
        <v>310</v>
      </c>
      <c r="O74" s="6" t="s">
        <v>175</v>
      </c>
      <c r="P74" s="6" t="s">
        <v>41</v>
      </c>
      <c r="Q74" t="str">
        <f t="shared" si="16"/>
        <v>6'7</v>
      </c>
    </row>
    <row r="75" spans="1:17" hidden="1" x14ac:dyDescent="0.2">
      <c r="A75" s="2" t="str">
        <f t="shared" si="11"/>
        <v>OL</v>
      </c>
      <c r="B75" s="4" t="str">
        <f t="shared" si="12"/>
        <v>Jamal Medlin</v>
      </c>
      <c r="C75" s="11">
        <f t="shared" si="13"/>
        <v>77</v>
      </c>
      <c r="D75">
        <f t="shared" si="14"/>
        <v>295</v>
      </c>
      <c r="E75">
        <v>0.86529999999999996</v>
      </c>
      <c r="F75">
        <f t="shared" si="15"/>
        <v>3</v>
      </c>
      <c r="I75" s="6">
        <v>60</v>
      </c>
      <c r="J75" s="6" t="s">
        <v>176</v>
      </c>
      <c r="K75" s="6" t="s">
        <v>32</v>
      </c>
      <c r="L75" s="6" t="s">
        <v>30</v>
      </c>
      <c r="M75" s="7">
        <v>43621</v>
      </c>
      <c r="N75" s="6">
        <v>295</v>
      </c>
      <c r="O75" s="6" t="s">
        <v>177</v>
      </c>
      <c r="P75" s="6" t="s">
        <v>41</v>
      </c>
      <c r="Q75" t="str">
        <f t="shared" si="16"/>
        <v>6'5</v>
      </c>
    </row>
    <row r="76" spans="1:17" hidden="1" x14ac:dyDescent="0.2">
      <c r="A76" s="2" t="str">
        <f t="shared" si="11"/>
        <v>LB</v>
      </c>
      <c r="B76" s="4" t="str">
        <f t="shared" si="12"/>
        <v>Josh Miller</v>
      </c>
      <c r="C76" s="11">
        <f t="shared" si="13"/>
        <v>73</v>
      </c>
      <c r="D76">
        <f t="shared" si="14"/>
        <v>230</v>
      </c>
      <c r="E76">
        <v>0.9</v>
      </c>
      <c r="F76">
        <f t="shared" si="15"/>
        <v>4</v>
      </c>
      <c r="I76" s="6">
        <v>47</v>
      </c>
      <c r="J76" s="5" t="s">
        <v>178</v>
      </c>
      <c r="K76" s="6" t="s">
        <v>34</v>
      </c>
      <c r="L76" s="6" t="s">
        <v>25</v>
      </c>
      <c r="M76" s="7">
        <v>43617</v>
      </c>
      <c r="N76" s="6">
        <v>230</v>
      </c>
      <c r="O76" s="6" t="s">
        <v>179</v>
      </c>
      <c r="P76" s="6" t="s">
        <v>41</v>
      </c>
      <c r="Q76" t="str">
        <f t="shared" si="16"/>
        <v>6'1</v>
      </c>
    </row>
    <row r="77" spans="1:17" hidden="1" x14ac:dyDescent="0.2">
      <c r="A77" s="2" t="str">
        <f t="shared" si="11"/>
        <v>DL</v>
      </c>
      <c r="B77" s="4" t="str">
        <f t="shared" si="12"/>
        <v>Rennie Moore</v>
      </c>
      <c r="C77" s="11">
        <f t="shared" si="13"/>
        <v>76</v>
      </c>
      <c r="D77">
        <f t="shared" si="14"/>
        <v>265</v>
      </c>
      <c r="E77">
        <v>0.5</v>
      </c>
      <c r="F77">
        <f t="shared" si="15"/>
        <v>2</v>
      </c>
      <c r="I77" s="6">
        <v>94</v>
      </c>
      <c r="J77" s="6" t="s">
        <v>180</v>
      </c>
      <c r="K77" s="6" t="s">
        <v>33</v>
      </c>
      <c r="L77" s="6" t="s">
        <v>30</v>
      </c>
      <c r="M77" s="7">
        <v>43620</v>
      </c>
      <c r="N77" s="6">
        <v>265</v>
      </c>
      <c r="O77" s="6" t="s">
        <v>181</v>
      </c>
      <c r="P77" s="6" t="s">
        <v>41</v>
      </c>
      <c r="Q77" t="str">
        <f t="shared" si="16"/>
        <v>6'4</v>
      </c>
    </row>
    <row r="78" spans="1:17" hidden="1" x14ac:dyDescent="0.2">
      <c r="A78" s="2" t="str">
        <f t="shared" si="11"/>
        <v>DT</v>
      </c>
      <c r="B78" s="4" t="str">
        <f t="shared" si="12"/>
        <v>Antwon Murchison</v>
      </c>
      <c r="C78" s="11">
        <f t="shared" si="13"/>
        <v>77</v>
      </c>
      <c r="D78">
        <f t="shared" si="14"/>
        <v>290</v>
      </c>
      <c r="E78">
        <v>0.74439999999999995</v>
      </c>
      <c r="F78">
        <f t="shared" si="15"/>
        <v>2</v>
      </c>
      <c r="I78" s="6">
        <v>57</v>
      </c>
      <c r="J78" s="5" t="s">
        <v>182</v>
      </c>
      <c r="K78" s="6" t="s">
        <v>84</v>
      </c>
      <c r="L78" s="6" t="s">
        <v>28</v>
      </c>
      <c r="M78" s="7">
        <v>43621</v>
      </c>
      <c r="N78" s="6">
        <v>290</v>
      </c>
      <c r="O78" s="6" t="s">
        <v>183</v>
      </c>
      <c r="P78" s="6" t="s">
        <v>41</v>
      </c>
      <c r="Q78" t="str">
        <f t="shared" si="16"/>
        <v>6'5</v>
      </c>
    </row>
    <row r="79" spans="1:17" hidden="1" x14ac:dyDescent="0.2">
      <c r="A79" s="2" t="str">
        <f t="shared" si="11"/>
        <v>TE</v>
      </c>
      <c r="B79" s="4" t="str">
        <f t="shared" si="12"/>
        <v>Kasey Nobles</v>
      </c>
      <c r="C79" s="11">
        <f t="shared" si="13"/>
        <v>73</v>
      </c>
      <c r="D79">
        <f t="shared" si="14"/>
        <v>240</v>
      </c>
      <c r="E79">
        <v>0.5</v>
      </c>
      <c r="F79">
        <f t="shared" si="15"/>
        <v>2</v>
      </c>
      <c r="I79" s="6">
        <v>92</v>
      </c>
      <c r="J79" s="6" t="s">
        <v>184</v>
      </c>
      <c r="K79" s="6" t="s">
        <v>31</v>
      </c>
      <c r="L79" s="6" t="s">
        <v>30</v>
      </c>
      <c r="M79" s="7">
        <v>43617</v>
      </c>
      <c r="N79" s="6">
        <v>240</v>
      </c>
      <c r="O79" s="6" t="s">
        <v>185</v>
      </c>
      <c r="P79" s="6" t="s">
        <v>41</v>
      </c>
      <c r="Q79" t="str">
        <f t="shared" si="16"/>
        <v>6'1</v>
      </c>
    </row>
    <row r="80" spans="1:17" hidden="1" x14ac:dyDescent="0.2">
      <c r="A80" s="2" t="str">
        <f t="shared" si="11"/>
        <v>OG</v>
      </c>
      <c r="B80" s="4" t="str">
        <f t="shared" si="12"/>
        <v>Wilson Norris</v>
      </c>
      <c r="C80" s="11">
        <f t="shared" si="13"/>
        <v>76</v>
      </c>
      <c r="D80">
        <f t="shared" si="14"/>
        <v>310</v>
      </c>
      <c r="E80">
        <v>0.5</v>
      </c>
      <c r="F80">
        <f t="shared" si="15"/>
        <v>2</v>
      </c>
      <c r="I80" s="6">
        <v>64</v>
      </c>
      <c r="J80" s="6" t="s">
        <v>186</v>
      </c>
      <c r="K80" s="6" t="s">
        <v>39</v>
      </c>
      <c r="L80" s="6" t="s">
        <v>26</v>
      </c>
      <c r="M80" s="7">
        <v>43620</v>
      </c>
      <c r="N80" s="6">
        <v>310</v>
      </c>
      <c r="O80" s="6" t="s">
        <v>187</v>
      </c>
      <c r="P80" s="6" t="s">
        <v>41</v>
      </c>
      <c r="Q80" t="str">
        <f t="shared" si="16"/>
        <v>6'4</v>
      </c>
    </row>
    <row r="81" spans="1:17" hidden="1" x14ac:dyDescent="0.2">
      <c r="A81" s="2" t="str">
        <f t="shared" si="11"/>
        <v>LB</v>
      </c>
      <c r="B81" s="4" t="str">
        <f t="shared" si="12"/>
        <v>Cameron O'Sullivan</v>
      </c>
      <c r="C81" s="11">
        <f t="shared" si="13"/>
        <v>71</v>
      </c>
      <c r="D81">
        <f t="shared" si="14"/>
        <v>225</v>
      </c>
      <c r="E81">
        <v>0.5</v>
      </c>
      <c r="F81">
        <f t="shared" si="15"/>
        <v>2</v>
      </c>
      <c r="I81" s="6">
        <v>59</v>
      </c>
      <c r="J81" s="6" t="s">
        <v>188</v>
      </c>
      <c r="K81" s="6" t="s">
        <v>34</v>
      </c>
      <c r="L81" s="6" t="s">
        <v>25</v>
      </c>
      <c r="M81" s="7">
        <v>43596</v>
      </c>
      <c r="N81" s="6">
        <v>225</v>
      </c>
      <c r="O81" s="6" t="s">
        <v>141</v>
      </c>
      <c r="P81" s="6" t="s">
        <v>41</v>
      </c>
      <c r="Q81" t="str">
        <f t="shared" si="16"/>
        <v>5'11</v>
      </c>
    </row>
    <row r="82" spans="1:17" hidden="1" x14ac:dyDescent="0.2">
      <c r="A82" s="2" t="str">
        <f t="shared" si="11"/>
        <v>LB</v>
      </c>
      <c r="B82" s="4" t="str">
        <f t="shared" si="12"/>
        <v>Brandon Oliver</v>
      </c>
      <c r="C82" s="11">
        <f t="shared" si="13"/>
        <v>73</v>
      </c>
      <c r="D82">
        <f t="shared" si="14"/>
        <v>225</v>
      </c>
      <c r="E82">
        <v>0.5</v>
      </c>
      <c r="F82">
        <f t="shared" si="15"/>
        <v>2</v>
      </c>
      <c r="I82" s="6">
        <v>46</v>
      </c>
      <c r="J82" s="6" t="s">
        <v>189</v>
      </c>
      <c r="K82" s="6" t="s">
        <v>34</v>
      </c>
      <c r="L82" s="6" t="s">
        <v>25</v>
      </c>
      <c r="M82" s="8">
        <v>36678</v>
      </c>
      <c r="N82" s="6">
        <v>225</v>
      </c>
      <c r="O82" s="6" t="s">
        <v>190</v>
      </c>
      <c r="P82" s="6" t="s">
        <v>41</v>
      </c>
      <c r="Q82" t="str">
        <f t="shared" si="16"/>
        <v>6'1</v>
      </c>
    </row>
    <row r="83" spans="1:17" hidden="1" x14ac:dyDescent="0.2">
      <c r="A83" s="2" t="str">
        <f t="shared" si="11"/>
        <v>OG</v>
      </c>
      <c r="B83" s="4" t="str">
        <f t="shared" si="12"/>
        <v>Kenneth Page</v>
      </c>
      <c r="C83" s="11">
        <f t="shared" si="13"/>
        <v>76</v>
      </c>
      <c r="D83">
        <f t="shared" si="14"/>
        <v>300</v>
      </c>
      <c r="E83">
        <v>0.90339999999999998</v>
      </c>
      <c r="F83">
        <f t="shared" si="15"/>
        <v>4</v>
      </c>
      <c r="I83" s="6">
        <v>68</v>
      </c>
      <c r="J83" s="6" t="s">
        <v>191</v>
      </c>
      <c r="K83" s="6" t="s">
        <v>39</v>
      </c>
      <c r="L83" s="6" t="s">
        <v>26</v>
      </c>
      <c r="M83" s="7">
        <v>43620</v>
      </c>
      <c r="N83" s="6">
        <v>300</v>
      </c>
      <c r="O83" s="6" t="s">
        <v>93</v>
      </c>
      <c r="P83" s="6" t="s">
        <v>41</v>
      </c>
      <c r="Q83" t="str">
        <f t="shared" si="16"/>
        <v>6'4</v>
      </c>
    </row>
    <row r="84" spans="1:17" hidden="1" x14ac:dyDescent="0.2">
      <c r="A84" s="2" t="str">
        <f t="shared" si="11"/>
        <v>TE</v>
      </c>
      <c r="B84" s="4" t="str">
        <f t="shared" si="12"/>
        <v>Michael Palmer</v>
      </c>
      <c r="C84" s="11">
        <f t="shared" si="13"/>
        <v>77</v>
      </c>
      <c r="D84">
        <f t="shared" si="14"/>
        <v>250</v>
      </c>
      <c r="E84">
        <v>0.72219999999999995</v>
      </c>
      <c r="F84">
        <f t="shared" si="15"/>
        <v>2</v>
      </c>
      <c r="I84" s="6">
        <v>86</v>
      </c>
      <c r="J84" s="5" t="s">
        <v>192</v>
      </c>
      <c r="K84" s="6" t="s">
        <v>31</v>
      </c>
      <c r="L84" s="6" t="s">
        <v>28</v>
      </c>
      <c r="M84" s="7">
        <v>43621</v>
      </c>
      <c r="N84" s="6">
        <v>250</v>
      </c>
      <c r="O84" s="6" t="s">
        <v>193</v>
      </c>
      <c r="P84" s="6" t="s">
        <v>41</v>
      </c>
      <c r="Q84" t="str">
        <f t="shared" si="16"/>
        <v>6'5</v>
      </c>
    </row>
    <row r="85" spans="1:17" hidden="1" x14ac:dyDescent="0.2">
      <c r="A85" s="2" t="str">
        <f t="shared" si="11"/>
        <v>QB</v>
      </c>
      <c r="B85" s="4" t="str">
        <f t="shared" si="12"/>
        <v>Kyle Parker</v>
      </c>
      <c r="C85" s="11">
        <f t="shared" si="13"/>
        <v>73</v>
      </c>
      <c r="D85">
        <f t="shared" si="14"/>
        <v>200</v>
      </c>
      <c r="E85">
        <v>0.93049999999999999</v>
      </c>
      <c r="F85">
        <f t="shared" si="15"/>
        <v>4</v>
      </c>
      <c r="I85" s="6">
        <v>11</v>
      </c>
      <c r="J85" s="6" t="s">
        <v>194</v>
      </c>
      <c r="K85" s="6" t="s">
        <v>6</v>
      </c>
      <c r="L85" s="6" t="s">
        <v>26</v>
      </c>
      <c r="M85" s="8">
        <v>36678</v>
      </c>
      <c r="N85" s="6">
        <v>200</v>
      </c>
      <c r="O85" s="6" t="s">
        <v>51</v>
      </c>
      <c r="P85" s="6" t="s">
        <v>41</v>
      </c>
      <c r="Q85" t="str">
        <f t="shared" si="16"/>
        <v>6'1</v>
      </c>
    </row>
    <row r="86" spans="1:17" hidden="1" x14ac:dyDescent="0.2">
      <c r="A86" s="2" t="str">
        <f t="shared" si="11"/>
        <v>TE</v>
      </c>
      <c r="B86" s="4" t="str">
        <f t="shared" si="12"/>
        <v>Phillip Price</v>
      </c>
      <c r="C86" s="11">
        <f t="shared" si="13"/>
        <v>77</v>
      </c>
      <c r="D86">
        <f t="shared" si="14"/>
        <v>250</v>
      </c>
      <c r="E86">
        <v>0.5</v>
      </c>
      <c r="F86">
        <f t="shared" si="15"/>
        <v>2</v>
      </c>
      <c r="I86" s="6">
        <v>99</v>
      </c>
      <c r="J86" s="6" t="s">
        <v>195</v>
      </c>
      <c r="K86" s="6" t="s">
        <v>31</v>
      </c>
      <c r="L86" s="6" t="s">
        <v>26</v>
      </c>
      <c r="M86" s="7">
        <v>43621</v>
      </c>
      <c r="N86" s="6">
        <v>250</v>
      </c>
      <c r="O86" s="6" t="s">
        <v>196</v>
      </c>
      <c r="P86" s="6" t="s">
        <v>41</v>
      </c>
      <c r="Q86" t="str">
        <f t="shared" si="16"/>
        <v>6'5</v>
      </c>
    </row>
    <row r="87" spans="1:17" hidden="1" x14ac:dyDescent="0.2">
      <c r="A87" s="2" t="str">
        <f t="shared" si="11"/>
        <v>OL</v>
      </c>
      <c r="B87" s="4" t="str">
        <f t="shared" si="12"/>
        <v>Ben Ramsey</v>
      </c>
      <c r="C87" s="11">
        <f t="shared" si="13"/>
        <v>76</v>
      </c>
      <c r="D87">
        <f t="shared" si="14"/>
        <v>290</v>
      </c>
      <c r="E87">
        <v>0.5</v>
      </c>
      <c r="F87">
        <f t="shared" si="15"/>
        <v>2</v>
      </c>
      <c r="I87" s="6">
        <v>78</v>
      </c>
      <c r="J87" s="6" t="s">
        <v>197</v>
      </c>
      <c r="K87" s="6" t="s">
        <v>32</v>
      </c>
      <c r="L87" s="6" t="s">
        <v>30</v>
      </c>
      <c r="M87" s="7">
        <v>43620</v>
      </c>
      <c r="N87" s="6">
        <v>290</v>
      </c>
      <c r="O87" s="6" t="s">
        <v>198</v>
      </c>
      <c r="P87" s="6" t="s">
        <v>41</v>
      </c>
      <c r="Q87" t="str">
        <f t="shared" si="16"/>
        <v>6'4</v>
      </c>
    </row>
    <row r="88" spans="1:17" hidden="1" x14ac:dyDescent="0.2">
      <c r="A88" s="2" t="str">
        <f t="shared" si="11"/>
        <v>DE</v>
      </c>
      <c r="B88" s="4" t="str">
        <f t="shared" si="12"/>
        <v>Chris Richardson</v>
      </c>
      <c r="C88" s="11">
        <f t="shared" si="13"/>
        <v>74</v>
      </c>
      <c r="D88">
        <f t="shared" si="14"/>
        <v>230</v>
      </c>
      <c r="E88">
        <v>0.5</v>
      </c>
      <c r="F88">
        <f t="shared" si="15"/>
        <v>2</v>
      </c>
      <c r="I88" s="6">
        <v>87</v>
      </c>
      <c r="J88" s="6" t="s">
        <v>199</v>
      </c>
      <c r="K88" s="6" t="s">
        <v>46</v>
      </c>
      <c r="L88" s="6" t="s">
        <v>26</v>
      </c>
      <c r="M88" s="7">
        <v>43618</v>
      </c>
      <c r="N88" s="6">
        <v>230</v>
      </c>
      <c r="O88" s="6" t="s">
        <v>200</v>
      </c>
      <c r="P88" s="6" t="s">
        <v>41</v>
      </c>
      <c r="Q88" t="str">
        <f t="shared" si="16"/>
        <v>6'2</v>
      </c>
    </row>
    <row r="89" spans="1:17" hidden="1" x14ac:dyDescent="0.2">
      <c r="A89" s="2" t="str">
        <f t="shared" si="11"/>
        <v>QB</v>
      </c>
      <c r="B89" s="4" t="str">
        <f t="shared" si="12"/>
        <v>Jon Richt</v>
      </c>
      <c r="C89" s="11">
        <f t="shared" si="13"/>
        <v>73</v>
      </c>
      <c r="D89">
        <f t="shared" si="14"/>
        <v>200</v>
      </c>
      <c r="E89">
        <v>0.8417</v>
      </c>
      <c r="F89">
        <f t="shared" si="15"/>
        <v>3</v>
      </c>
      <c r="I89" s="6">
        <v>5</v>
      </c>
      <c r="J89" s="6" t="s">
        <v>201</v>
      </c>
      <c r="K89" s="6" t="s">
        <v>6</v>
      </c>
      <c r="L89" s="6" t="s">
        <v>26</v>
      </c>
      <c r="M89" s="8">
        <v>36678</v>
      </c>
      <c r="N89" s="6">
        <v>200</v>
      </c>
      <c r="O89" s="6" t="s">
        <v>202</v>
      </c>
      <c r="P89" s="6" t="s">
        <v>41</v>
      </c>
      <c r="Q89" t="str">
        <f t="shared" si="16"/>
        <v>6'1</v>
      </c>
    </row>
    <row r="90" spans="1:17" hidden="1" x14ac:dyDescent="0.2">
      <c r="A90" s="2" t="str">
        <f t="shared" si="11"/>
        <v>TE</v>
      </c>
      <c r="B90" s="4" t="str">
        <f t="shared" si="12"/>
        <v>Akeem Robinson</v>
      </c>
      <c r="C90" s="11">
        <f t="shared" si="13"/>
        <v>76</v>
      </c>
      <c r="D90">
        <f t="shared" si="14"/>
        <v>255</v>
      </c>
      <c r="E90">
        <v>0.81110000000000004</v>
      </c>
      <c r="F90">
        <f t="shared" si="15"/>
        <v>3</v>
      </c>
      <c r="I90" s="6">
        <v>84</v>
      </c>
      <c r="J90" s="5" t="s">
        <v>203</v>
      </c>
      <c r="K90" s="6" t="s">
        <v>31</v>
      </c>
      <c r="L90" s="6" t="s">
        <v>25</v>
      </c>
      <c r="M90" s="7">
        <v>43620</v>
      </c>
      <c r="N90" s="6">
        <v>255</v>
      </c>
      <c r="O90" s="6" t="s">
        <v>204</v>
      </c>
      <c r="P90" s="6" t="s">
        <v>41</v>
      </c>
      <c r="Q90" t="str">
        <f t="shared" si="16"/>
        <v>6'4</v>
      </c>
    </row>
    <row r="91" spans="1:17" hidden="1" x14ac:dyDescent="0.2">
      <c r="A91" s="2" t="str">
        <f t="shared" si="11"/>
        <v>LS</v>
      </c>
      <c r="B91" s="4" t="str">
        <f t="shared" si="12"/>
        <v>Charles Roediger</v>
      </c>
      <c r="C91" s="11">
        <f t="shared" si="13"/>
        <v>73</v>
      </c>
      <c r="D91">
        <f t="shared" si="14"/>
        <v>200</v>
      </c>
      <c r="E91">
        <v>0.5</v>
      </c>
      <c r="F91">
        <f t="shared" si="15"/>
        <v>2</v>
      </c>
      <c r="I91" s="6">
        <v>52</v>
      </c>
      <c r="J91" s="5" t="s">
        <v>205</v>
      </c>
      <c r="K91" s="6" t="s">
        <v>206</v>
      </c>
      <c r="L91" s="6" t="s">
        <v>25</v>
      </c>
      <c r="M91" s="8">
        <v>36678</v>
      </c>
      <c r="N91" s="6">
        <v>200</v>
      </c>
      <c r="O91" s="6" t="s">
        <v>207</v>
      </c>
      <c r="P91" s="6" t="s">
        <v>41</v>
      </c>
      <c r="Q91" t="str">
        <f t="shared" si="16"/>
        <v>6'1</v>
      </c>
    </row>
    <row r="92" spans="1:17" hidden="1" x14ac:dyDescent="0.2">
      <c r="A92" s="2" t="str">
        <f t="shared" si="11"/>
        <v>LB</v>
      </c>
      <c r="B92" s="4" t="str">
        <f t="shared" si="12"/>
        <v>Tarik Rollins</v>
      </c>
      <c r="C92" s="11">
        <f t="shared" si="13"/>
        <v>74</v>
      </c>
      <c r="D92">
        <f t="shared" si="14"/>
        <v>210</v>
      </c>
      <c r="E92">
        <v>0.5</v>
      </c>
      <c r="F92">
        <f t="shared" si="15"/>
        <v>2</v>
      </c>
      <c r="I92" s="6">
        <v>34</v>
      </c>
      <c r="J92" s="6" t="s">
        <v>208</v>
      </c>
      <c r="K92" s="6" t="s">
        <v>34</v>
      </c>
      <c r="L92" s="6" t="s">
        <v>26</v>
      </c>
      <c r="M92" s="7">
        <v>43618</v>
      </c>
      <c r="N92" s="6">
        <v>210</v>
      </c>
      <c r="O92" s="6" t="s">
        <v>51</v>
      </c>
      <c r="P92" s="6" t="s">
        <v>41</v>
      </c>
      <c r="Q92" t="str">
        <f t="shared" si="16"/>
        <v>6'2</v>
      </c>
    </row>
    <row r="93" spans="1:17" hidden="1" x14ac:dyDescent="0.2">
      <c r="A93" s="2" t="str">
        <f t="shared" si="11"/>
        <v>OL</v>
      </c>
      <c r="B93" s="4" t="str">
        <f t="shared" si="12"/>
        <v>Matt Sanders</v>
      </c>
      <c r="C93" s="11">
        <f t="shared" si="13"/>
        <v>76</v>
      </c>
      <c r="D93">
        <f t="shared" si="14"/>
        <v>300</v>
      </c>
      <c r="E93">
        <v>0.87009999999999998</v>
      </c>
      <c r="F93">
        <f t="shared" si="15"/>
        <v>3</v>
      </c>
      <c r="I93" s="6">
        <v>54</v>
      </c>
      <c r="J93" s="6" t="s">
        <v>209</v>
      </c>
      <c r="K93" s="6" t="s">
        <v>32</v>
      </c>
      <c r="L93" s="6" t="s">
        <v>26</v>
      </c>
      <c r="M93" s="7">
        <v>43620</v>
      </c>
      <c r="N93" s="6">
        <v>300</v>
      </c>
      <c r="O93" s="6" t="s">
        <v>210</v>
      </c>
      <c r="P93" s="6" t="s">
        <v>41</v>
      </c>
      <c r="Q93" t="str">
        <f t="shared" si="16"/>
        <v>6'4</v>
      </c>
    </row>
    <row r="94" spans="1:17" hidden="1" x14ac:dyDescent="0.2">
      <c r="A94" s="2" t="str">
        <f t="shared" si="11"/>
        <v>DE</v>
      </c>
      <c r="B94" s="4" t="str">
        <f t="shared" si="12"/>
        <v>Ricky Sapp</v>
      </c>
      <c r="C94" s="11">
        <f t="shared" si="13"/>
        <v>76</v>
      </c>
      <c r="D94">
        <f t="shared" si="14"/>
        <v>240</v>
      </c>
      <c r="E94">
        <v>0.98660000000000003</v>
      </c>
      <c r="F94">
        <f t="shared" si="15"/>
        <v>5</v>
      </c>
      <c r="I94" s="6">
        <v>7</v>
      </c>
      <c r="J94" s="5" t="s">
        <v>211</v>
      </c>
      <c r="K94" s="6" t="s">
        <v>46</v>
      </c>
      <c r="L94" s="6" t="s">
        <v>28</v>
      </c>
      <c r="M94" s="7">
        <v>43620</v>
      </c>
      <c r="N94" s="6">
        <v>240</v>
      </c>
      <c r="O94" s="6" t="s">
        <v>63</v>
      </c>
      <c r="P94" s="6" t="s">
        <v>41</v>
      </c>
      <c r="Q94" t="str">
        <f t="shared" si="16"/>
        <v>6'4</v>
      </c>
    </row>
    <row r="95" spans="1:17" hidden="1" x14ac:dyDescent="0.2">
      <c r="A95" s="2" t="str">
        <f t="shared" si="11"/>
        <v>DT</v>
      </c>
      <c r="B95" s="4" t="str">
        <f t="shared" si="12"/>
        <v>Dorell Scott</v>
      </c>
      <c r="C95" s="11">
        <f t="shared" si="13"/>
        <v>75</v>
      </c>
      <c r="D95">
        <f t="shared" si="14"/>
        <v>310</v>
      </c>
      <c r="E95">
        <v>0.85560000000000003</v>
      </c>
      <c r="F95">
        <f t="shared" si="15"/>
        <v>3</v>
      </c>
      <c r="I95" s="6">
        <v>97</v>
      </c>
      <c r="J95" s="5" t="s">
        <v>212</v>
      </c>
      <c r="K95" s="6" t="s">
        <v>84</v>
      </c>
      <c r="L95" s="6" t="s">
        <v>25</v>
      </c>
      <c r="M95" s="7">
        <v>43619</v>
      </c>
      <c r="N95" s="6">
        <v>310</v>
      </c>
      <c r="O95" s="6" t="s">
        <v>93</v>
      </c>
      <c r="P95" s="6" t="s">
        <v>41</v>
      </c>
      <c r="Q95" t="str">
        <f t="shared" si="16"/>
        <v>6'3</v>
      </c>
    </row>
    <row r="96" spans="1:17" hidden="1" x14ac:dyDescent="0.2">
      <c r="A96" s="2" t="str">
        <f t="shared" si="11"/>
        <v>CB</v>
      </c>
      <c r="B96" s="4" t="str">
        <f t="shared" si="12"/>
        <v>Coty Sensabaugh</v>
      </c>
      <c r="C96" s="11">
        <f t="shared" si="13"/>
        <v>73</v>
      </c>
      <c r="D96">
        <f t="shared" si="14"/>
        <v>180</v>
      </c>
      <c r="E96">
        <v>0.74439999999999995</v>
      </c>
      <c r="F96">
        <f t="shared" si="15"/>
        <v>2</v>
      </c>
      <c r="I96" s="6">
        <v>15</v>
      </c>
      <c r="J96" s="5" t="s">
        <v>213</v>
      </c>
      <c r="K96" s="6" t="s">
        <v>67</v>
      </c>
      <c r="L96" s="6" t="s">
        <v>26</v>
      </c>
      <c r="M96" s="8">
        <v>36678</v>
      </c>
      <c r="N96" s="6">
        <v>180</v>
      </c>
      <c r="O96" s="6" t="s">
        <v>214</v>
      </c>
      <c r="P96" s="6" t="s">
        <v>41</v>
      </c>
      <c r="Q96" t="str">
        <f t="shared" si="16"/>
        <v>6'1</v>
      </c>
    </row>
    <row r="97" spans="1:17" hidden="1" x14ac:dyDescent="0.2">
      <c r="A97" s="2" t="str">
        <f t="shared" si="11"/>
        <v>OG</v>
      </c>
      <c r="B97" s="4" t="str">
        <f t="shared" si="12"/>
        <v>Caleb Simmons</v>
      </c>
      <c r="C97" s="11">
        <f t="shared" si="13"/>
        <v>71</v>
      </c>
      <c r="D97">
        <f t="shared" si="14"/>
        <v>255</v>
      </c>
      <c r="E97">
        <v>0.5</v>
      </c>
      <c r="F97">
        <f t="shared" si="15"/>
        <v>2</v>
      </c>
      <c r="I97" s="6">
        <v>58</v>
      </c>
      <c r="J97" s="6" t="s">
        <v>215</v>
      </c>
      <c r="K97" s="6" t="s">
        <v>39</v>
      </c>
      <c r="L97" s="6" t="s">
        <v>26</v>
      </c>
      <c r="M97" s="7">
        <v>43596</v>
      </c>
      <c r="N97" s="6">
        <v>255</v>
      </c>
      <c r="O97" s="6" t="s">
        <v>96</v>
      </c>
      <c r="P97" s="6" t="s">
        <v>41</v>
      </c>
      <c r="Q97" t="str">
        <f t="shared" si="16"/>
        <v>5'11</v>
      </c>
    </row>
    <row r="98" spans="1:17" hidden="1" x14ac:dyDescent="0.2">
      <c r="A98" s="2" t="str">
        <f t="shared" ref="A98:A112" si="17">K98</f>
        <v>LS</v>
      </c>
      <c r="B98" s="4" t="str">
        <f t="shared" ref="B98:B112" si="18">TRIM(MID($J98,FIND(", ",$J98,1)+1,100))&amp;" "&amp;LEFT($J98,FIND(",",$J98,1)-1)</f>
        <v>Matt Skinner</v>
      </c>
      <c r="C98" s="11">
        <f t="shared" ref="C98:C112" si="19">CONVERT(LEFT(Q98,FIND("'",Q98)-1),"ft","in")+SUBSTITUTE(RIGHT(Q98,LEN(Q98)-FIND("'",Q98)),"""","")</f>
        <v>79</v>
      </c>
      <c r="D98">
        <f t="shared" ref="D98:D112" si="20">N98</f>
        <v>235</v>
      </c>
      <c r="E98">
        <v>0.82879999999999998</v>
      </c>
      <c r="F98">
        <f t="shared" ref="F98:F129" si="21">IF(E98&gt;=0.98,5,IF(E98&gt;=0.9,4,IF(E98&gt;=0.8,3,IF(E98="NA",2,2))))</f>
        <v>3</v>
      </c>
      <c r="I98" s="6">
        <v>75</v>
      </c>
      <c r="J98" s="6" t="s">
        <v>216</v>
      </c>
      <c r="K98" s="6" t="s">
        <v>206</v>
      </c>
      <c r="L98" s="6" t="s">
        <v>26</v>
      </c>
      <c r="M98" s="7">
        <v>43623</v>
      </c>
      <c r="N98" s="6">
        <v>235</v>
      </c>
      <c r="O98" s="6" t="s">
        <v>51</v>
      </c>
      <c r="P98" s="6" t="s">
        <v>41</v>
      </c>
      <c r="Q98" t="str">
        <f t="shared" si="16"/>
        <v>6'7</v>
      </c>
    </row>
    <row r="99" spans="1:17" hidden="1" x14ac:dyDescent="0.2">
      <c r="A99" s="2" t="str">
        <f t="shared" si="17"/>
        <v>OG</v>
      </c>
      <c r="B99" s="4" t="str">
        <f t="shared" si="18"/>
        <v>David Smith</v>
      </c>
      <c r="C99" s="11">
        <f t="shared" si="19"/>
        <v>77</v>
      </c>
      <c r="D99">
        <f t="shared" si="20"/>
        <v>290</v>
      </c>
      <c r="E99">
        <v>0.84340000000000004</v>
      </c>
      <c r="F99">
        <f t="shared" si="21"/>
        <v>3</v>
      </c>
      <c r="I99" s="6">
        <v>73</v>
      </c>
      <c r="J99" s="6" t="s">
        <v>217</v>
      </c>
      <c r="K99" s="6" t="s">
        <v>39</v>
      </c>
      <c r="L99" s="6" t="s">
        <v>26</v>
      </c>
      <c r="M99" s="7">
        <v>43621</v>
      </c>
      <c r="N99" s="6">
        <v>290</v>
      </c>
      <c r="O99" s="6" t="s">
        <v>135</v>
      </c>
      <c r="P99" s="6" t="s">
        <v>41</v>
      </c>
      <c r="Q99" t="str">
        <f t="shared" si="16"/>
        <v>6'5</v>
      </c>
    </row>
    <row r="100" spans="1:17" hidden="1" x14ac:dyDescent="0.2">
      <c r="A100" s="2" t="str">
        <f t="shared" si="17"/>
        <v>QB</v>
      </c>
      <c r="B100" s="4" t="str">
        <f t="shared" si="18"/>
        <v>Brandon Speweik</v>
      </c>
      <c r="C100" s="11">
        <f t="shared" si="19"/>
        <v>73</v>
      </c>
      <c r="D100">
        <f t="shared" si="20"/>
        <v>205</v>
      </c>
      <c r="E100">
        <v>0.5</v>
      </c>
      <c r="F100">
        <f t="shared" si="21"/>
        <v>2</v>
      </c>
      <c r="I100" s="6">
        <v>12</v>
      </c>
      <c r="J100" s="6" t="s">
        <v>218</v>
      </c>
      <c r="K100" s="6" t="s">
        <v>6</v>
      </c>
      <c r="L100" s="6" t="s">
        <v>28</v>
      </c>
      <c r="M100" s="8">
        <v>36678</v>
      </c>
      <c r="N100" s="6">
        <v>205</v>
      </c>
      <c r="O100" s="6" t="s">
        <v>219</v>
      </c>
      <c r="P100" s="6" t="s">
        <v>41</v>
      </c>
      <c r="Q100" t="str">
        <f t="shared" si="16"/>
        <v>6'1</v>
      </c>
    </row>
    <row r="101" spans="1:17" hidden="1" x14ac:dyDescent="0.2">
      <c r="A101" s="2" t="str">
        <f t="shared" si="17"/>
        <v>RB</v>
      </c>
      <c r="B101" s="4" t="str">
        <f t="shared" si="18"/>
        <v>C.J. Spiller</v>
      </c>
      <c r="C101" s="11">
        <f t="shared" si="19"/>
        <v>71</v>
      </c>
      <c r="D101">
        <f t="shared" si="20"/>
        <v>195</v>
      </c>
      <c r="E101">
        <v>0.9919</v>
      </c>
      <c r="F101">
        <f t="shared" si="21"/>
        <v>5</v>
      </c>
      <c r="I101" s="6">
        <v>28</v>
      </c>
      <c r="J101" s="5" t="s">
        <v>220</v>
      </c>
      <c r="K101" s="6" t="s">
        <v>27</v>
      </c>
      <c r="L101" s="6" t="s">
        <v>28</v>
      </c>
      <c r="M101" s="7">
        <v>43596</v>
      </c>
      <c r="N101" s="6">
        <v>195</v>
      </c>
      <c r="O101" s="6" t="s">
        <v>185</v>
      </c>
      <c r="P101" s="6" t="s">
        <v>41</v>
      </c>
      <c r="Q101" t="str">
        <f t="shared" si="16"/>
        <v>5'11</v>
      </c>
    </row>
    <row r="102" spans="1:17" hidden="1" x14ac:dyDescent="0.2">
      <c r="A102" s="2" t="str">
        <f t="shared" si="17"/>
        <v>OL</v>
      </c>
      <c r="B102" s="4" t="str">
        <f t="shared" si="18"/>
        <v>Preston Stone</v>
      </c>
      <c r="C102" s="11">
        <f t="shared" si="19"/>
        <v>75</v>
      </c>
      <c r="D102">
        <f t="shared" si="20"/>
        <v>250</v>
      </c>
      <c r="E102">
        <v>0.5</v>
      </c>
      <c r="F102">
        <f t="shared" si="21"/>
        <v>2</v>
      </c>
      <c r="I102" s="6">
        <v>53</v>
      </c>
      <c r="J102" s="6" t="s">
        <v>221</v>
      </c>
      <c r="K102" s="6" t="s">
        <v>32</v>
      </c>
      <c r="L102" s="6" t="s">
        <v>25</v>
      </c>
      <c r="M102" s="7">
        <v>43619</v>
      </c>
      <c r="N102" s="6">
        <v>250</v>
      </c>
      <c r="O102" s="6" t="s">
        <v>222</v>
      </c>
      <c r="P102" s="6" t="s">
        <v>41</v>
      </c>
      <c r="Q102" t="str">
        <f t="shared" si="16"/>
        <v>6'3</v>
      </c>
    </row>
    <row r="103" spans="1:17" hidden="1" x14ac:dyDescent="0.2">
      <c r="A103" s="2" t="str">
        <f t="shared" si="17"/>
        <v>RB</v>
      </c>
      <c r="B103" s="4" t="str">
        <f t="shared" si="18"/>
        <v>Rendrick Taylor</v>
      </c>
      <c r="C103" s="11">
        <f t="shared" si="19"/>
        <v>74</v>
      </c>
      <c r="D103">
        <f t="shared" si="20"/>
        <v>255</v>
      </c>
      <c r="E103">
        <v>0.93149999999999999</v>
      </c>
      <c r="F103">
        <f t="shared" si="21"/>
        <v>4</v>
      </c>
      <c r="I103" s="6">
        <v>5</v>
      </c>
      <c r="J103" s="6" t="s">
        <v>223</v>
      </c>
      <c r="K103" s="6" t="s">
        <v>27</v>
      </c>
      <c r="L103" s="6" t="s">
        <v>25</v>
      </c>
      <c r="M103" s="7">
        <v>43618</v>
      </c>
      <c r="N103" s="6">
        <v>255</v>
      </c>
      <c r="O103" s="6" t="s">
        <v>224</v>
      </c>
      <c r="P103" s="6" t="s">
        <v>41</v>
      </c>
      <c r="Q103" t="str">
        <f t="shared" si="16"/>
        <v>6'2</v>
      </c>
    </row>
    <row r="104" spans="1:17" hidden="1" x14ac:dyDescent="0.2">
      <c r="A104" s="2" t="str">
        <f t="shared" si="17"/>
        <v>DT</v>
      </c>
      <c r="B104" s="4" t="str">
        <f t="shared" si="18"/>
        <v>Brandon Thompson</v>
      </c>
      <c r="C104" s="11">
        <f t="shared" si="19"/>
        <v>74</v>
      </c>
      <c r="D104">
        <f t="shared" si="20"/>
        <v>315</v>
      </c>
      <c r="E104">
        <v>0.97130000000000005</v>
      </c>
      <c r="F104">
        <f t="shared" si="21"/>
        <v>4</v>
      </c>
      <c r="I104" s="6">
        <v>98</v>
      </c>
      <c r="J104" s="5" t="s">
        <v>225</v>
      </c>
      <c r="K104" s="6" t="s">
        <v>84</v>
      </c>
      <c r="L104" s="6" t="s">
        <v>26</v>
      </c>
      <c r="M104" s="7">
        <v>43618</v>
      </c>
      <c r="N104" s="6">
        <v>315</v>
      </c>
      <c r="O104" s="6" t="s">
        <v>226</v>
      </c>
      <c r="P104" s="6" t="s">
        <v>41</v>
      </c>
      <c r="Q104" t="str">
        <f t="shared" si="16"/>
        <v>6'2</v>
      </c>
    </row>
    <row r="105" spans="1:17" hidden="1" x14ac:dyDescent="0.2">
      <c r="A105" s="2" t="str">
        <f t="shared" si="17"/>
        <v>DE</v>
      </c>
      <c r="B105" s="4" t="str">
        <f t="shared" si="18"/>
        <v>Drew Traylor</v>
      </c>
      <c r="C105" s="11">
        <f t="shared" si="19"/>
        <v>77</v>
      </c>
      <c r="D105">
        <f t="shared" si="20"/>
        <v>240</v>
      </c>
      <c r="E105">
        <v>0.5</v>
      </c>
      <c r="F105">
        <f t="shared" si="21"/>
        <v>2</v>
      </c>
      <c r="I105" s="6">
        <v>95</v>
      </c>
      <c r="J105" s="6" t="s">
        <v>227</v>
      </c>
      <c r="K105" s="6" t="s">
        <v>46</v>
      </c>
      <c r="L105" s="6" t="s">
        <v>26</v>
      </c>
      <c r="M105" s="7">
        <v>43621</v>
      </c>
      <c r="N105" s="6">
        <v>240</v>
      </c>
      <c r="O105" s="6" t="s">
        <v>124</v>
      </c>
      <c r="P105" s="6" t="s">
        <v>41</v>
      </c>
      <c r="Q105" t="str">
        <f t="shared" si="16"/>
        <v>6'5</v>
      </c>
    </row>
    <row r="106" spans="1:17" hidden="1" x14ac:dyDescent="0.2">
      <c r="A106" s="2" t="str">
        <f t="shared" si="17"/>
        <v>QB</v>
      </c>
      <c r="B106" s="4" t="str">
        <f t="shared" si="18"/>
        <v>Michael Wade</v>
      </c>
      <c r="C106" s="11">
        <f t="shared" si="19"/>
        <v>73</v>
      </c>
      <c r="D106">
        <f t="shared" si="20"/>
        <v>205</v>
      </c>
      <c r="E106">
        <v>0.84789999999999999</v>
      </c>
      <c r="F106">
        <f t="shared" si="21"/>
        <v>3</v>
      </c>
      <c r="I106" s="6">
        <v>16</v>
      </c>
      <c r="J106" s="6" t="s">
        <v>228</v>
      </c>
      <c r="K106" s="6" t="s">
        <v>6</v>
      </c>
      <c r="L106" s="6" t="s">
        <v>30</v>
      </c>
      <c r="M106" s="7">
        <v>43617</v>
      </c>
      <c r="N106" s="6">
        <v>205</v>
      </c>
      <c r="O106" s="6" t="s">
        <v>147</v>
      </c>
      <c r="P106" s="6" t="s">
        <v>41</v>
      </c>
      <c r="Q106" t="str">
        <f t="shared" si="16"/>
        <v>6'1</v>
      </c>
    </row>
    <row r="107" spans="1:17" hidden="1" x14ac:dyDescent="0.2">
      <c r="A107" s="2" t="str">
        <f t="shared" si="17"/>
        <v>OT</v>
      </c>
      <c r="B107" s="4" t="str">
        <f t="shared" si="18"/>
        <v>Landon Walker</v>
      </c>
      <c r="C107" s="11">
        <f t="shared" si="19"/>
        <v>77</v>
      </c>
      <c r="D107">
        <f t="shared" si="20"/>
        <v>300</v>
      </c>
      <c r="E107">
        <v>0.89239999999999997</v>
      </c>
      <c r="F107">
        <f t="shared" si="21"/>
        <v>3</v>
      </c>
      <c r="I107" s="6">
        <v>72</v>
      </c>
      <c r="J107" s="6" t="s">
        <v>229</v>
      </c>
      <c r="K107" s="6" t="s">
        <v>126</v>
      </c>
      <c r="L107" s="6" t="s">
        <v>26</v>
      </c>
      <c r="M107" s="7">
        <v>43621</v>
      </c>
      <c r="N107" s="6">
        <v>300</v>
      </c>
      <c r="O107" s="6" t="s">
        <v>230</v>
      </c>
      <c r="P107" s="6" t="s">
        <v>41</v>
      </c>
      <c r="Q107" t="str">
        <f t="shared" si="16"/>
        <v>6'5</v>
      </c>
    </row>
    <row r="108" spans="1:17" hidden="1" x14ac:dyDescent="0.2">
      <c r="A108" s="2" t="str">
        <f t="shared" si="17"/>
        <v>RB</v>
      </c>
      <c r="B108" s="4" t="str">
        <f t="shared" si="18"/>
        <v>Ronald Watson</v>
      </c>
      <c r="C108" s="11">
        <f t="shared" si="19"/>
        <v>69</v>
      </c>
      <c r="D108">
        <f t="shared" si="20"/>
        <v>190</v>
      </c>
      <c r="E108">
        <v>0.5</v>
      </c>
      <c r="F108">
        <f t="shared" si="21"/>
        <v>2</v>
      </c>
      <c r="I108" s="6">
        <v>37</v>
      </c>
      <c r="J108" s="5" t="s">
        <v>231</v>
      </c>
      <c r="K108" s="6" t="s">
        <v>27</v>
      </c>
      <c r="L108" s="6" t="s">
        <v>28</v>
      </c>
      <c r="M108" s="7">
        <v>43594</v>
      </c>
      <c r="N108" s="6">
        <v>190</v>
      </c>
      <c r="O108" s="6" t="s">
        <v>232</v>
      </c>
      <c r="P108" s="6" t="s">
        <v>41</v>
      </c>
      <c r="Q108" t="str">
        <f t="shared" si="16"/>
        <v>5'9</v>
      </c>
    </row>
    <row r="109" spans="1:17" hidden="1" x14ac:dyDescent="0.2">
      <c r="A109" s="2" t="str">
        <f t="shared" si="17"/>
        <v>LB</v>
      </c>
      <c r="B109" s="4" t="str">
        <f t="shared" si="18"/>
        <v>Britton Whetsell</v>
      </c>
      <c r="C109" s="11">
        <f t="shared" si="19"/>
        <v>73</v>
      </c>
      <c r="D109">
        <f t="shared" si="20"/>
        <v>210</v>
      </c>
      <c r="E109">
        <v>0.5</v>
      </c>
      <c r="F109">
        <f t="shared" si="21"/>
        <v>2</v>
      </c>
      <c r="I109" s="6">
        <v>46</v>
      </c>
      <c r="J109" s="5" t="s">
        <v>233</v>
      </c>
      <c r="K109" s="6" t="s">
        <v>34</v>
      </c>
      <c r="L109" s="6" t="s">
        <v>25</v>
      </c>
      <c r="M109" s="7">
        <v>43617</v>
      </c>
      <c r="N109" s="6">
        <v>210</v>
      </c>
      <c r="O109" s="6" t="s">
        <v>234</v>
      </c>
      <c r="P109" s="6" t="s">
        <v>41</v>
      </c>
      <c r="Q109" t="str">
        <f t="shared" si="16"/>
        <v>6'1</v>
      </c>
    </row>
    <row r="110" spans="1:17" hidden="1" x14ac:dyDescent="0.2">
      <c r="A110" s="2" t="str">
        <f t="shared" si="17"/>
        <v>LB</v>
      </c>
      <c r="B110" s="4" t="str">
        <f t="shared" si="18"/>
        <v>Jonathan Willard</v>
      </c>
      <c r="C110" s="11">
        <f t="shared" si="19"/>
        <v>73</v>
      </c>
      <c r="D110">
        <f t="shared" si="20"/>
        <v>215</v>
      </c>
      <c r="E110">
        <v>0.5</v>
      </c>
      <c r="F110">
        <f t="shared" si="21"/>
        <v>2</v>
      </c>
      <c r="I110" s="6">
        <v>46</v>
      </c>
      <c r="J110" s="6" t="s">
        <v>235</v>
      </c>
      <c r="K110" s="6" t="s">
        <v>34</v>
      </c>
      <c r="L110" s="6" t="s">
        <v>26</v>
      </c>
      <c r="M110" s="7">
        <v>43617</v>
      </c>
      <c r="N110" s="6">
        <v>215</v>
      </c>
      <c r="O110" s="6" t="s">
        <v>236</v>
      </c>
      <c r="P110" s="6" t="s">
        <v>41</v>
      </c>
      <c r="Q110" t="str">
        <f t="shared" si="16"/>
        <v>6'1</v>
      </c>
    </row>
    <row r="111" spans="1:17" hidden="1" x14ac:dyDescent="0.2">
      <c r="A111" s="2" t="str">
        <f t="shared" si="17"/>
        <v>DL</v>
      </c>
      <c r="B111" s="4" t="str">
        <f t="shared" si="18"/>
        <v>John Wright</v>
      </c>
      <c r="C111" s="11">
        <f t="shared" si="19"/>
        <v>74</v>
      </c>
      <c r="D111">
        <f t="shared" si="20"/>
        <v>240</v>
      </c>
      <c r="E111">
        <v>0.5</v>
      </c>
      <c r="F111">
        <f t="shared" si="21"/>
        <v>2</v>
      </c>
      <c r="I111" s="6">
        <v>61</v>
      </c>
      <c r="J111" s="6" t="s">
        <v>237</v>
      </c>
      <c r="K111" s="6" t="s">
        <v>33</v>
      </c>
      <c r="L111" s="6" t="s">
        <v>30</v>
      </c>
      <c r="M111" s="7">
        <v>43618</v>
      </c>
      <c r="N111" s="6">
        <v>240</v>
      </c>
      <c r="O111" s="6" t="s">
        <v>139</v>
      </c>
      <c r="P111" s="6" t="s">
        <v>41</v>
      </c>
      <c r="Q111" t="str">
        <f t="shared" si="16"/>
        <v>6'2</v>
      </c>
    </row>
    <row r="112" spans="1:17" hidden="1" x14ac:dyDescent="0.2">
      <c r="A112" s="2" t="str">
        <f t="shared" si="17"/>
        <v>P</v>
      </c>
      <c r="B112" s="4" t="str">
        <f t="shared" si="18"/>
        <v>Dawson Zimmerman</v>
      </c>
      <c r="C112" s="11">
        <f t="shared" si="19"/>
        <v>73</v>
      </c>
      <c r="D112">
        <f t="shared" si="20"/>
        <v>200</v>
      </c>
      <c r="E112">
        <v>0.82079999999999997</v>
      </c>
      <c r="F112">
        <f t="shared" si="21"/>
        <v>3</v>
      </c>
      <c r="I112" s="6">
        <v>96</v>
      </c>
      <c r="J112" s="5" t="s">
        <v>238</v>
      </c>
      <c r="K112" s="6" t="s">
        <v>35</v>
      </c>
      <c r="L112" s="6" t="s">
        <v>26</v>
      </c>
      <c r="M112" s="7">
        <v>43617</v>
      </c>
      <c r="N112" s="6">
        <v>200</v>
      </c>
      <c r="O112" s="6" t="s">
        <v>239</v>
      </c>
      <c r="P112" s="6" t="s">
        <v>41</v>
      </c>
      <c r="Q112" t="str">
        <f t="shared" si="16"/>
        <v>6'1</v>
      </c>
    </row>
  </sheetData>
  <autoFilter ref="A1:B112" xr:uid="{ADECBB2A-8D07-1249-B609-433619F79225}">
    <filterColumn colId="0">
      <filters>
        <filter val="WR"/>
      </filters>
    </filterColumn>
  </autoFilter>
  <sortState ref="A2:F112">
    <sortCondition ref="B1:B91" customList="January,February,March,April,May,June,July,August,September,October,November,December"/>
  </sortState>
  <hyperlinks>
    <hyperlink ref="J4" r:id="rId1" display="http://www.cfbstats.com/2008/player/147/1000751/index.html" xr:uid="{10688D82-091D-0D4B-AF37-212C82BDA98B}"/>
    <hyperlink ref="J6" r:id="rId2" display="http://www.cfbstats.com/2008/player/147/1015953/index.html" xr:uid="{521653F9-8724-F045-9464-1386A85DC6F1}"/>
    <hyperlink ref="J7" r:id="rId3" display="http://www.cfbstats.com/2008/player/147/1000753/index.html" xr:uid="{A75EE3AD-3BB0-E34A-8EAB-11F35400BD86}"/>
    <hyperlink ref="J8" r:id="rId4" display="http://www.cfbstats.com/2008/player/147/80047/index.html" xr:uid="{140C3CD0-B8D7-2F4C-937F-26AC24A31717}"/>
    <hyperlink ref="J9" r:id="rId5" display="http://www.cfbstats.com/2008/player/147/80053/index.html" xr:uid="{12DEB625-818C-3D45-8EB3-456B79F10FC2}"/>
    <hyperlink ref="J11" r:id="rId6" display="http://www.cfbstats.com/2008/player/147/1015972/index.html" xr:uid="{43926E4B-1CEB-3649-BD1D-5F7D438D397C}"/>
    <hyperlink ref="J12" r:id="rId7" display="http://www.cfbstats.com/2008/player/147/1008648/index.html" xr:uid="{85EB5BDB-AC22-BC4A-84C5-24B21129CFEC}"/>
    <hyperlink ref="J15" r:id="rId8" display="http://www.cfbstats.com/2008/player/147/1015954/index.html" xr:uid="{0F4B249C-4C3A-F94B-B8E6-0A8BB59101F1}"/>
    <hyperlink ref="J16" r:id="rId9" display="http://www.cfbstats.com/2008/player/147/1008665/index.html" xr:uid="{D655F5BA-74D9-534E-9133-21AB5491FD0C}"/>
    <hyperlink ref="J17" r:id="rId10" display="http://www.cfbstats.com/2008/player/147/1008638/index.html" xr:uid="{DCCBDEF2-6BBF-7E48-B839-BF1ED16229F7}"/>
    <hyperlink ref="J18" r:id="rId11" display="http://www.cfbstats.com/2008/player/147/1000746/index.html" xr:uid="{C29214CF-DAD5-AD46-B68C-3B4EE7D02300}"/>
    <hyperlink ref="J19" r:id="rId12" display="http://www.cfbstats.com/2008/player/147/1000759/index.html" xr:uid="{8CB5FEC0-0CDF-C148-B0EC-3D858E38590D}"/>
    <hyperlink ref="J20" r:id="rId13" display="http://www.cfbstats.com/2008/player/147/80036/index.html" xr:uid="{7FDBB401-23E1-6548-A1D7-356877D032B9}"/>
    <hyperlink ref="J21" r:id="rId14" display="http://www.cfbstats.com/2008/player/147/80039/index.html" xr:uid="{D71D5DCF-48EF-5D46-84CB-1857F4A6CD32}"/>
    <hyperlink ref="J22" r:id="rId15" display="http://www.cfbstats.com/2008/player/147/1008663/index.html" xr:uid="{5DE694F1-5AD7-3742-83F3-4D7E979FA87C}"/>
    <hyperlink ref="J26" r:id="rId16" display="http://www.cfbstats.com/2008/player/147/70509/index.html" xr:uid="{5F435669-014E-7F4C-9873-BE56D7C0145B}"/>
    <hyperlink ref="J28" r:id="rId17" display="http://www.cfbstats.com/2008/player/147/80038/index.html" xr:uid="{90B1C5C2-9F68-D046-BACF-072B6667C44F}"/>
    <hyperlink ref="J29" r:id="rId18" display="http://www.cfbstats.com/2008/player/147/1008650/index.html" xr:uid="{9F0FBC7E-953B-9F4B-8A4D-66A65DDBB46F}"/>
    <hyperlink ref="J30" r:id="rId19" display="http://www.cfbstats.com/2008/player/147/1000768/index.html" xr:uid="{32D3973F-6006-4B41-B9A8-CFFC57206D7D}"/>
    <hyperlink ref="J31" r:id="rId20" display="http://www.cfbstats.com/2008/player/147/80031/index.html" xr:uid="{F023CC00-46A2-1C45-86B5-510B96CD3DF8}"/>
    <hyperlink ref="J32" r:id="rId21" display="http://www.cfbstats.com/2008/player/147/1000744/index.html" xr:uid="{41602496-CC26-BA47-8316-852C4E069835}"/>
    <hyperlink ref="J33" r:id="rId22" display="http://www.cfbstats.com/2008/player/147/1008644/index.html" xr:uid="{B63050E8-33AE-7A4E-9ABC-D2937D99410F}"/>
    <hyperlink ref="J34" r:id="rId23" display="http://www.cfbstats.com/2008/player/147/1008642/index.html" xr:uid="{6F3FAAE6-BD7F-6243-B183-F92F9D2C4310}"/>
    <hyperlink ref="J37" r:id="rId24" display="http://www.cfbstats.com/2008/player/147/1000770/index.html" xr:uid="{3324AF36-1AF7-024C-8511-BD077C8EA95D}"/>
    <hyperlink ref="J39" r:id="rId25" display="http://www.cfbstats.com/2008/player/147/1000764/index.html" xr:uid="{6B1824D9-D54B-5D42-A71F-DF2F0CC3F2FE}"/>
    <hyperlink ref="J42" r:id="rId26" display="http://www.cfbstats.com/2008/player/147/1008637/index.html" xr:uid="{69C5A4FF-245A-E94B-9960-2A39A491C914}"/>
    <hyperlink ref="J44" r:id="rId27" display="http://www.cfbstats.com/2008/player/147/80035/index.html" xr:uid="{6D61BB30-21E4-734F-B27E-AF0261F59D63}"/>
    <hyperlink ref="J45" r:id="rId28" display="http://www.cfbstats.com/2008/player/147/1000766/index.html" xr:uid="{9858CC76-644F-A34D-86D0-DE0B646F8D5B}"/>
    <hyperlink ref="J47" r:id="rId29" display="http://www.cfbstats.com/2008/player/147/70517/index.html" xr:uid="{9E840A89-40A7-F34C-B6DE-91F3BF30BDEF}"/>
    <hyperlink ref="J48" r:id="rId30" display="http://www.cfbstats.com/2008/player/147/70506/index.html" xr:uid="{F14E3DF7-1516-0F4A-A8C8-9F2DA63EBFAF}"/>
    <hyperlink ref="J49" r:id="rId31" display="http://www.cfbstats.com/2008/player/147/1015965/index.html" xr:uid="{71D14096-66A6-8D41-9D64-8E42902BB46F}"/>
    <hyperlink ref="J53" r:id="rId32" display="http://www.cfbstats.com/2008/player/147/1015944/index.html" xr:uid="{9BDB38A6-1F3E-2E42-870D-3F2E414BAA0F}"/>
    <hyperlink ref="J55" r:id="rId33" display="http://www.cfbstats.com/2008/player/147/80056/index.html" xr:uid="{8F59587C-78F4-4C4C-882E-0F5DA54F59B5}"/>
    <hyperlink ref="J56" r:id="rId34" display="http://www.cfbstats.com/2008/player/147/1000747/index.html" xr:uid="{D58852F0-9A8A-0F4E-BF3E-BEEBDCC23B9F}"/>
    <hyperlink ref="J57" r:id="rId35" display="http://www.cfbstats.com/2008/player/147/1008670/index.html" xr:uid="{7B99E179-ECC6-004F-8967-7B8CE53E053B}"/>
    <hyperlink ref="J58" r:id="rId36" display="http://www.cfbstats.com/2008/player/147/80294/index.html" xr:uid="{960E0BBE-6A92-6841-BEC8-1A02020D8692}"/>
    <hyperlink ref="J59" r:id="rId37" display="http://www.cfbstats.com/2008/player/147/1015946/index.html" xr:uid="{70E48FCD-4535-B64F-87CD-B22593BDF0AD}"/>
    <hyperlink ref="J60" r:id="rId38" display="http://www.cfbstats.com/2008/player/147/70518/index.html" xr:uid="{158CBDA3-C4C6-804A-B2E0-8812488ABBA0}"/>
    <hyperlink ref="J62" r:id="rId39" display="http://www.cfbstats.com/2008/player/147/1008643/index.html" xr:uid="{61D2EA4D-1C7F-8540-9BEB-CC0474590AB6}"/>
    <hyperlink ref="J63" r:id="rId40" display="http://www.cfbstats.com/2008/player/147/80050/index.html" xr:uid="{1EA5E935-F499-1C44-A07F-BB85AEC63611}"/>
    <hyperlink ref="J65" r:id="rId41" display="http://www.cfbstats.com/2008/player/147/80037/index.html" xr:uid="{9FFDB5E1-9720-0D4E-ADF7-DB0F9BAD4A64}"/>
    <hyperlink ref="J68" r:id="rId42" display="http://www.cfbstats.com/2008/player/147/87208/index.html" xr:uid="{ACA89D8E-9B29-C54E-9FE8-E142876BD346}"/>
    <hyperlink ref="J69" r:id="rId43" display="http://www.cfbstats.com/2008/player/147/1000760/index.html" xr:uid="{05313291-62D0-DB49-A65C-AD5BAFFC1ECF}"/>
    <hyperlink ref="J70" r:id="rId44" display="http://www.cfbstats.com/2008/player/147/1000754/index.html" xr:uid="{F1DAB398-957A-DF40-BF52-D4217D3BB6B6}"/>
    <hyperlink ref="J71" r:id="rId45" display="http://www.cfbstats.com/2008/player/147/1008646/index.html" xr:uid="{6C7347F9-FA27-1045-B5DB-C4AB0C4CE861}"/>
    <hyperlink ref="J73" r:id="rId46" display="http://www.cfbstats.com/2008/player/147/1008641/index.html" xr:uid="{5D1FC2AA-1938-0A4E-969F-EEECF3DC7BC8}"/>
    <hyperlink ref="J74" r:id="rId47" display="http://www.cfbstats.com/2008/player/147/80043/index.html" xr:uid="{751C5282-565A-014B-843B-B328C10E065C}"/>
    <hyperlink ref="J76" r:id="rId48" display="http://www.cfbstats.com/2008/player/147/80042/index.html" xr:uid="{BA8F20C8-BB6D-C843-8BE8-BF7E7638B26A}"/>
    <hyperlink ref="J78" r:id="rId49" display="http://www.cfbstats.com/2008/player/147/80045/index.html" xr:uid="{24F6FBC2-D57D-DA4D-9DA8-83EE9D5640E0}"/>
    <hyperlink ref="J84" r:id="rId50" display="http://www.cfbstats.com/2008/player/147/1000771/index.html" xr:uid="{31FCCA4B-4106-A84B-9537-62D9821FB048}"/>
    <hyperlink ref="J90" r:id="rId51" display="http://www.cfbstats.com/2008/player/147/70526/index.html" xr:uid="{C086F42E-6EBC-8844-BA71-426AD4A5C01A}"/>
    <hyperlink ref="J91" r:id="rId52" display="http://www.cfbstats.com/2008/player/147/1000762/index.html" xr:uid="{A953904B-AC6A-EA42-B7F9-39DCA13C1FB0}"/>
    <hyperlink ref="J94" r:id="rId53" display="http://www.cfbstats.com/2008/player/147/1000767/index.html" xr:uid="{7020F29D-BFEB-404F-AB83-07EFBEDB3A9A}"/>
    <hyperlink ref="J95" r:id="rId54" display="http://www.cfbstats.com/2008/player/147/70527/index.html" xr:uid="{C294D34E-AC10-F24E-A1FD-2AEA2861E8C4}"/>
    <hyperlink ref="J96" r:id="rId55" display="http://www.cfbstats.com/2008/player/147/1008639/index.html" xr:uid="{4D912133-279D-A948-8425-79447E1C678F}"/>
    <hyperlink ref="J101" r:id="rId56" display="http://www.cfbstats.com/2008/player/147/1000752/index.html" xr:uid="{9DDCF8F4-AD35-F24D-8771-F76D1AA725C9}"/>
    <hyperlink ref="J104" r:id="rId57" display="http://www.cfbstats.com/2008/player/147/1015974/index.html" xr:uid="{3D4D16F6-5FE8-394A-82C2-100E70DD1467}"/>
    <hyperlink ref="J108" r:id="rId58" display="http://www.cfbstats.com/2008/player/147/1008647/index.html" xr:uid="{65083EE4-D216-084F-8A85-18F18A7A61CB}"/>
    <hyperlink ref="J109" r:id="rId59" display="http://www.cfbstats.com/2008/player/147/1000758/index.html" xr:uid="{0FA1DC7D-627C-8846-B719-A2C1FBEAE4D9}"/>
    <hyperlink ref="J112" r:id="rId60" display="http://www.cfbstats.com/2008/player/147/1015973/index.html" xr:uid="{314D9C56-2DC4-B249-A731-35BD20ADE74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40CA-E90D-964D-9842-F69827F7F9A7}">
  <dimension ref="A1:AB113"/>
  <sheetViews>
    <sheetView topLeftCell="I1" workbookViewId="0">
      <selection activeCell="O2" sqref="O2:Y6"/>
    </sheetView>
  </sheetViews>
  <sheetFormatPr baseColWidth="10" defaultRowHeight="16" x14ac:dyDescent="0.2"/>
  <cols>
    <col min="1" max="1" width="10.6640625" bestFit="1" customWidth="1"/>
  </cols>
  <sheetData>
    <row r="1" spans="1:28" x14ac:dyDescent="0.2">
      <c r="A1" t="s">
        <v>18</v>
      </c>
      <c r="O1" t="s">
        <v>19</v>
      </c>
    </row>
    <row r="2" spans="1:28" x14ac:dyDescent="0.2">
      <c r="A2" t="s">
        <v>5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3</v>
      </c>
      <c r="I2" s="1" t="s">
        <v>15</v>
      </c>
      <c r="J2" s="1" t="s">
        <v>4</v>
      </c>
      <c r="K2" s="12" t="s">
        <v>282</v>
      </c>
      <c r="L2" s="12" t="s">
        <v>284</v>
      </c>
      <c r="M2" s="12" t="s">
        <v>283</v>
      </c>
      <c r="O2" s="13"/>
      <c r="P2" s="13"/>
      <c r="Q2" s="13" t="s">
        <v>18</v>
      </c>
      <c r="R2" s="13"/>
      <c r="S2" s="13"/>
      <c r="T2" s="13"/>
      <c r="U2" s="13"/>
      <c r="V2" s="13"/>
      <c r="W2" s="13"/>
      <c r="X2" s="13"/>
      <c r="Y2" s="13"/>
    </row>
    <row r="3" spans="1:28" x14ac:dyDescent="0.2">
      <c r="A3" s="2" t="s">
        <v>6</v>
      </c>
      <c r="B3" s="12" t="s">
        <v>0</v>
      </c>
      <c r="C3" s="2">
        <f>VLOOKUP(B3,$O$4:$Y$12,3,FALSE)</f>
        <v>15</v>
      </c>
      <c r="D3" s="2">
        <f>VLOOKUP(B3,$O$4:$Y$12,4,FALSE)</f>
        <v>25</v>
      </c>
      <c r="E3" s="2">
        <f>VLOOKUP(B3,$O$4:$Y$12,5,FALSE)</f>
        <v>60</v>
      </c>
      <c r="F3" s="2">
        <f>VLOOKUP(B3,$O$4:$Y$12,6,FALSE)</f>
        <v>170</v>
      </c>
      <c r="G3" s="2">
        <f>VLOOKUP(B3,$O$4:$Y$12,7,FALSE)</f>
        <v>6.8</v>
      </c>
      <c r="H3" s="2">
        <f>VLOOKUP(B3,$O$4:$Y$12,9,FALSE)</f>
        <v>2</v>
      </c>
      <c r="I3" s="2">
        <f>VLOOKUP(B3,$O$4:$Y$12,10,FALSE)</f>
        <v>2</v>
      </c>
      <c r="J3" s="2"/>
      <c r="K3" s="2"/>
      <c r="L3" s="2"/>
      <c r="M3" s="2"/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3</v>
      </c>
      <c r="X3" s="1" t="s">
        <v>15</v>
      </c>
      <c r="Y3" s="1" t="s">
        <v>16</v>
      </c>
    </row>
    <row r="4" spans="1:28" x14ac:dyDescent="0.2">
      <c r="A4" s="2" t="s">
        <v>6</v>
      </c>
      <c r="B4" s="12" t="s">
        <v>1</v>
      </c>
      <c r="C4" s="2">
        <f t="shared" ref="C4:C8" si="0">VLOOKUP(B4,$O$4:$Y$12,3,FALSE)</f>
        <v>4</v>
      </c>
      <c r="D4" s="2">
        <f t="shared" ref="D4:D8" si="1">VLOOKUP(B4,$O$4:$Y$12,4,FALSE)</f>
        <v>6</v>
      </c>
      <c r="E4" s="2">
        <f t="shared" ref="E4:E8" si="2">VLOOKUP(B4,$O$4:$Y$12,5,FALSE)</f>
        <v>66.7</v>
      </c>
      <c r="F4" s="2">
        <f t="shared" ref="F4:F8" si="3">VLOOKUP(B4,$O$4:$Y$12,6,FALSE)</f>
        <v>28</v>
      </c>
      <c r="G4" s="2">
        <f t="shared" ref="G4:G8" si="4">VLOOKUP(B4,$O$4:$Y$12,7,FALSE)</f>
        <v>4.7</v>
      </c>
      <c r="H4" s="2">
        <f t="shared" ref="H4:H8" si="5">VLOOKUP(B4,$O$4:$Y$12,9,FALSE)</f>
        <v>0</v>
      </c>
      <c r="I4" s="2">
        <f t="shared" ref="I4:I8" si="6">VLOOKUP(B4,$O$4:$Y$12,10,FALSE)</f>
        <v>1</v>
      </c>
      <c r="J4" s="2"/>
      <c r="K4" s="2"/>
      <c r="L4" s="2"/>
      <c r="M4" s="2"/>
      <c r="O4" s="1" t="s">
        <v>0</v>
      </c>
      <c r="P4" s="2" t="s">
        <v>17</v>
      </c>
      <c r="Q4" s="2">
        <v>15</v>
      </c>
      <c r="R4" s="2">
        <v>25</v>
      </c>
      <c r="S4" s="2">
        <v>60</v>
      </c>
      <c r="T4" s="2">
        <v>170</v>
      </c>
      <c r="U4" s="2">
        <v>6.8</v>
      </c>
      <c r="V4" s="2">
        <v>4.8</v>
      </c>
      <c r="W4" s="2">
        <v>2</v>
      </c>
      <c r="X4" s="2">
        <v>2</v>
      </c>
      <c r="Y4" s="2">
        <v>127.5</v>
      </c>
    </row>
    <row r="5" spans="1:28" x14ac:dyDescent="0.2">
      <c r="A5" s="2" t="s">
        <v>6</v>
      </c>
      <c r="B5" s="12" t="s">
        <v>248</v>
      </c>
      <c r="C5" s="2" t="e">
        <f t="shared" si="0"/>
        <v>#N/A</v>
      </c>
      <c r="D5" s="2" t="e">
        <f t="shared" si="1"/>
        <v>#N/A</v>
      </c>
      <c r="E5" s="2" t="e">
        <f t="shared" si="2"/>
        <v>#N/A</v>
      </c>
      <c r="F5" s="2" t="e">
        <f t="shared" si="3"/>
        <v>#N/A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 s="2"/>
      <c r="K5" s="2"/>
      <c r="L5" s="2"/>
      <c r="M5" s="2"/>
      <c r="O5" s="1" t="s">
        <v>1</v>
      </c>
      <c r="P5" s="2" t="s">
        <v>17</v>
      </c>
      <c r="Q5" s="2">
        <v>4</v>
      </c>
      <c r="R5" s="2">
        <v>6</v>
      </c>
      <c r="S5" s="2">
        <v>66.7</v>
      </c>
      <c r="T5" s="2">
        <v>28</v>
      </c>
      <c r="U5" s="2">
        <v>4.7</v>
      </c>
      <c r="V5" s="2">
        <v>-2.8</v>
      </c>
      <c r="W5" s="2">
        <v>0</v>
      </c>
      <c r="X5" s="2">
        <v>1</v>
      </c>
      <c r="Y5" s="2">
        <v>72.5</v>
      </c>
    </row>
    <row r="6" spans="1:28" x14ac:dyDescent="0.2">
      <c r="A6" s="2" t="s">
        <v>6</v>
      </c>
      <c r="B6" s="12" t="s">
        <v>249</v>
      </c>
      <c r="C6" s="2" t="e">
        <f t="shared" si="0"/>
        <v>#N/A</v>
      </c>
      <c r="D6" s="2" t="e">
        <f t="shared" si="1"/>
        <v>#N/A</v>
      </c>
      <c r="E6" s="2" t="e">
        <f t="shared" si="2"/>
        <v>#N/A</v>
      </c>
      <c r="F6" s="2" t="e">
        <f t="shared" si="3"/>
        <v>#N/A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O6" s="1" t="s">
        <v>2</v>
      </c>
      <c r="P6" s="2" t="s">
        <v>17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-45</v>
      </c>
      <c r="W6" s="2">
        <v>0</v>
      </c>
      <c r="X6" s="2">
        <v>1</v>
      </c>
      <c r="Y6" s="2">
        <v>-200</v>
      </c>
    </row>
    <row r="7" spans="1:28" ht="28" x14ac:dyDescent="0.2">
      <c r="A7" s="2" t="s">
        <v>6</v>
      </c>
      <c r="B7" s="12" t="s">
        <v>250</v>
      </c>
      <c r="C7" s="2" t="e">
        <f t="shared" si="0"/>
        <v>#N/A</v>
      </c>
      <c r="D7" s="2" t="e">
        <f t="shared" si="1"/>
        <v>#N/A</v>
      </c>
      <c r="E7" s="2" t="e">
        <f t="shared" si="2"/>
        <v>#N/A</v>
      </c>
      <c r="F7" s="2" t="e">
        <f t="shared" si="3"/>
        <v>#N/A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</row>
    <row r="8" spans="1:28" x14ac:dyDescent="0.2">
      <c r="A8" s="2" t="s">
        <v>6</v>
      </c>
      <c r="B8" s="12" t="s">
        <v>251</v>
      </c>
      <c r="C8" s="2" t="e">
        <f t="shared" si="0"/>
        <v>#N/A</v>
      </c>
      <c r="D8" s="2" t="e">
        <f t="shared" si="1"/>
        <v>#N/A</v>
      </c>
      <c r="E8" s="2" t="e">
        <f t="shared" si="2"/>
        <v>#N/A</v>
      </c>
      <c r="F8" s="2" t="e">
        <f t="shared" si="3"/>
        <v>#N/A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</row>
    <row r="9" spans="1:28" x14ac:dyDescent="0.2">
      <c r="A9" s="2"/>
      <c r="B9" s="12"/>
      <c r="P9" s="1"/>
      <c r="Q9" s="2"/>
      <c r="R9" s="2"/>
      <c r="S9" s="2"/>
      <c r="T9" s="2"/>
      <c r="U9" s="2"/>
      <c r="V9" s="2"/>
      <c r="W9" s="2"/>
      <c r="X9" s="2"/>
    </row>
    <row r="10" spans="1:28" x14ac:dyDescent="0.2">
      <c r="A10" s="2"/>
      <c r="B10" s="12"/>
      <c r="P10" s="1"/>
      <c r="Q10" s="2"/>
      <c r="R10" s="2"/>
      <c r="S10" s="2"/>
      <c r="T10" s="2"/>
      <c r="U10" s="2"/>
      <c r="V10" s="2"/>
      <c r="W10" s="2"/>
      <c r="X10" s="2"/>
    </row>
    <row r="11" spans="1:28" x14ac:dyDescent="0.2">
      <c r="A11" s="2" t="s">
        <v>252</v>
      </c>
      <c r="B11" s="12"/>
      <c r="O11" t="s">
        <v>19</v>
      </c>
      <c r="P11" s="1"/>
      <c r="Q11" s="2"/>
      <c r="R11" s="2"/>
      <c r="S11" s="2"/>
      <c r="T11" s="2"/>
      <c r="U11" s="2"/>
      <c r="V11" s="2"/>
      <c r="W11" s="2"/>
      <c r="X11" s="2"/>
    </row>
    <row r="12" spans="1:28" x14ac:dyDescent="0.2">
      <c r="A12" s="14" t="s">
        <v>5</v>
      </c>
      <c r="B12" s="12" t="s">
        <v>7</v>
      </c>
      <c r="C12" t="s">
        <v>268</v>
      </c>
      <c r="D12" t="s">
        <v>12</v>
      </c>
      <c r="E12" t="s">
        <v>262</v>
      </c>
      <c r="F12" t="s">
        <v>3</v>
      </c>
      <c r="G12" t="s">
        <v>279</v>
      </c>
      <c r="H12" t="s">
        <v>281</v>
      </c>
      <c r="I12" t="s">
        <v>280</v>
      </c>
      <c r="O12" s="13"/>
      <c r="P12" s="13"/>
      <c r="Q12" s="13" t="s">
        <v>252</v>
      </c>
      <c r="R12" s="13"/>
      <c r="S12" s="13"/>
      <c r="T12" s="13"/>
      <c r="U12" s="13" t="s">
        <v>260</v>
      </c>
      <c r="V12" s="13"/>
      <c r="W12" s="13"/>
      <c r="X12" s="13"/>
      <c r="Y12" s="13" t="s">
        <v>261</v>
      </c>
      <c r="Z12" s="13"/>
      <c r="AA12" s="13"/>
      <c r="AB12" s="13"/>
    </row>
    <row r="13" spans="1:28" x14ac:dyDescent="0.2">
      <c r="A13" s="2" t="s">
        <v>27</v>
      </c>
      <c r="B13" s="12" t="s">
        <v>253</v>
      </c>
      <c r="C13">
        <f>VLOOKUP(B13,$O$14:$X$36,3,FALSE)</f>
        <v>8</v>
      </c>
      <c r="D13">
        <f>VLOOKUP(B13,$O$14:$X$36,4,FALSE)</f>
        <v>26</v>
      </c>
      <c r="E13">
        <f>VLOOKUP(B13,$O$14:$X$36,5,FALSE)</f>
        <v>3.3</v>
      </c>
      <c r="F13">
        <f>VLOOKUP(B13,$O$14:$X$36,3,FALSE)</f>
        <v>8</v>
      </c>
      <c r="G13">
        <f>VLOOKUP(B13,$O$14:$X$36,7,FALSE)</f>
        <v>5</v>
      </c>
      <c r="H13">
        <f>VLOOKUP(B13,$O$14:$X$36,8,FALSE)</f>
        <v>27</v>
      </c>
      <c r="I13">
        <f>VLOOKUP(B13,$O$14:$X$36,10,FALSE)</f>
        <v>0</v>
      </c>
      <c r="O13" s="12" t="s">
        <v>7</v>
      </c>
      <c r="P13" s="12" t="s">
        <v>8</v>
      </c>
      <c r="Q13" s="12" t="s">
        <v>10</v>
      </c>
      <c r="R13" s="12" t="s">
        <v>12</v>
      </c>
      <c r="S13" s="12" t="s">
        <v>262</v>
      </c>
      <c r="T13" s="12" t="s">
        <v>3</v>
      </c>
      <c r="U13" s="12" t="s">
        <v>263</v>
      </c>
      <c r="V13" s="12" t="s">
        <v>12</v>
      </c>
      <c r="W13" s="12" t="s">
        <v>262</v>
      </c>
      <c r="X13" s="12" t="s">
        <v>3</v>
      </c>
      <c r="Y13" s="12" t="s">
        <v>264</v>
      </c>
      <c r="Z13" s="12" t="s">
        <v>12</v>
      </c>
      <c r="AA13" s="12" t="s">
        <v>262</v>
      </c>
      <c r="AB13" s="12" t="s">
        <v>3</v>
      </c>
    </row>
    <row r="14" spans="1:28" ht="28" x14ac:dyDescent="0.2">
      <c r="A14" s="2" t="s">
        <v>27</v>
      </c>
      <c r="B14" s="12" t="s">
        <v>254</v>
      </c>
      <c r="C14" t="e">
        <f t="shared" ref="C14:C19" si="7">VLOOKUP(B14,$O$14:$X$36,3,FALSE)</f>
        <v>#N/A</v>
      </c>
      <c r="O14" s="12" t="s">
        <v>255</v>
      </c>
      <c r="P14" s="2" t="s">
        <v>17</v>
      </c>
      <c r="Q14" s="2">
        <v>10</v>
      </c>
      <c r="R14" s="2">
        <v>26</v>
      </c>
      <c r="S14" s="2">
        <v>2.6</v>
      </c>
      <c r="T14" s="2">
        <v>0</v>
      </c>
      <c r="U14" s="2">
        <v>2</v>
      </c>
      <c r="V14" s="2">
        <v>6</v>
      </c>
      <c r="W14" s="2">
        <v>3</v>
      </c>
      <c r="X14" s="2">
        <v>0</v>
      </c>
      <c r="Y14" s="2">
        <v>12</v>
      </c>
      <c r="Z14" s="2">
        <v>32</v>
      </c>
      <c r="AA14" s="2">
        <v>2.7</v>
      </c>
      <c r="AB14" s="2">
        <v>0</v>
      </c>
    </row>
    <row r="15" spans="1:28" x14ac:dyDescent="0.2">
      <c r="A15" s="2" t="s">
        <v>27</v>
      </c>
      <c r="B15" s="12" t="s">
        <v>255</v>
      </c>
      <c r="C15">
        <f t="shared" si="7"/>
        <v>10</v>
      </c>
      <c r="O15" s="12" t="s">
        <v>253</v>
      </c>
      <c r="P15" s="2" t="s">
        <v>17</v>
      </c>
      <c r="Q15" s="2">
        <v>8</v>
      </c>
      <c r="R15" s="2">
        <v>26</v>
      </c>
      <c r="S15" s="2">
        <v>3.3</v>
      </c>
      <c r="T15" s="2">
        <v>0</v>
      </c>
      <c r="U15" s="2">
        <v>5</v>
      </c>
      <c r="V15" s="2">
        <v>27</v>
      </c>
      <c r="W15" s="2">
        <v>5.4</v>
      </c>
      <c r="X15" s="2">
        <v>0</v>
      </c>
      <c r="Y15" s="2">
        <v>13</v>
      </c>
      <c r="Z15" s="2">
        <v>53</v>
      </c>
      <c r="AA15" s="2">
        <v>4.0999999999999996</v>
      </c>
      <c r="AB15" s="2">
        <v>0</v>
      </c>
    </row>
    <row r="16" spans="1:28" x14ac:dyDescent="0.2">
      <c r="A16" s="2" t="s">
        <v>27</v>
      </c>
      <c r="B16" s="12" t="s">
        <v>256</v>
      </c>
      <c r="C16" t="e">
        <f t="shared" si="7"/>
        <v>#N/A</v>
      </c>
      <c r="O16" s="12" t="s">
        <v>1</v>
      </c>
      <c r="P16" s="2" t="s">
        <v>17</v>
      </c>
      <c r="Q16" s="2">
        <v>3</v>
      </c>
      <c r="R16" s="2">
        <v>6</v>
      </c>
      <c r="S16" s="2">
        <v>2</v>
      </c>
      <c r="T16" s="2">
        <v>0</v>
      </c>
      <c r="U16" s="15"/>
      <c r="V16" s="15"/>
      <c r="W16" s="15"/>
      <c r="X16" s="15"/>
      <c r="Y16" s="2">
        <v>3</v>
      </c>
      <c r="Z16" s="2">
        <v>6</v>
      </c>
      <c r="AA16" s="2">
        <v>2</v>
      </c>
      <c r="AB16" s="2">
        <v>0</v>
      </c>
    </row>
    <row r="17" spans="1:28" x14ac:dyDescent="0.2">
      <c r="A17" s="2" t="s">
        <v>27</v>
      </c>
      <c r="B17" s="12" t="s">
        <v>257</v>
      </c>
      <c r="C17" t="e">
        <f t="shared" si="7"/>
        <v>#N/A</v>
      </c>
      <c r="O17" s="12" t="s">
        <v>265</v>
      </c>
      <c r="P17" s="2" t="s">
        <v>17</v>
      </c>
      <c r="Q17" s="2">
        <v>2</v>
      </c>
      <c r="R17" s="2">
        <v>-1</v>
      </c>
      <c r="S17" s="2">
        <v>-0.5</v>
      </c>
      <c r="T17" s="2">
        <v>0</v>
      </c>
      <c r="U17" s="2">
        <v>2</v>
      </c>
      <c r="V17" s="2">
        <v>14</v>
      </c>
      <c r="W17" s="2">
        <v>7</v>
      </c>
      <c r="X17" s="2">
        <v>0</v>
      </c>
      <c r="Y17" s="2">
        <v>4</v>
      </c>
      <c r="Z17" s="2">
        <v>13</v>
      </c>
      <c r="AA17" s="2">
        <v>3.3</v>
      </c>
      <c r="AB17" s="2">
        <v>0</v>
      </c>
    </row>
    <row r="18" spans="1:28" ht="28" x14ac:dyDescent="0.2">
      <c r="A18" s="2" t="s">
        <v>27</v>
      </c>
      <c r="B18" s="12" t="s">
        <v>258</v>
      </c>
      <c r="C18" t="e">
        <f t="shared" si="7"/>
        <v>#N/A</v>
      </c>
      <c r="O18" s="12" t="s">
        <v>0</v>
      </c>
      <c r="P18" s="2" t="s">
        <v>17</v>
      </c>
      <c r="Q18" s="2">
        <v>1</v>
      </c>
      <c r="R18" s="2">
        <v>-6</v>
      </c>
      <c r="S18" s="2">
        <v>-6</v>
      </c>
      <c r="T18" s="2">
        <v>0</v>
      </c>
      <c r="U18" s="15"/>
      <c r="V18" s="15"/>
      <c r="W18" s="15"/>
      <c r="X18" s="15"/>
      <c r="Y18" s="2">
        <v>1</v>
      </c>
      <c r="Z18" s="2">
        <v>-6</v>
      </c>
      <c r="AA18" s="2">
        <v>-6</v>
      </c>
      <c r="AB18" s="2">
        <v>0</v>
      </c>
    </row>
    <row r="19" spans="1:28" ht="28" x14ac:dyDescent="0.2">
      <c r="A19" s="2" t="s">
        <v>27</v>
      </c>
      <c r="B19" s="12" t="s">
        <v>259</v>
      </c>
      <c r="C19" t="e">
        <f t="shared" si="7"/>
        <v>#N/A</v>
      </c>
      <c r="O19" s="12" t="s">
        <v>266</v>
      </c>
      <c r="P19" s="2" t="s">
        <v>17</v>
      </c>
      <c r="Q19" s="15"/>
      <c r="R19" s="15"/>
      <c r="S19" s="15"/>
      <c r="T19" s="15"/>
      <c r="U19" s="2">
        <v>7</v>
      </c>
      <c r="V19" s="2">
        <v>122</v>
      </c>
      <c r="W19" s="2">
        <v>17.399999999999999</v>
      </c>
      <c r="X19" s="2">
        <v>2</v>
      </c>
      <c r="Y19" s="2">
        <v>7</v>
      </c>
      <c r="Z19" s="2">
        <v>122</v>
      </c>
      <c r="AA19" s="2">
        <v>17.399999999999999</v>
      </c>
      <c r="AB19" s="2">
        <v>2</v>
      </c>
    </row>
    <row r="20" spans="1:28" x14ac:dyDescent="0.2">
      <c r="A20" s="2"/>
      <c r="B20" s="12"/>
      <c r="O20" s="12" t="s">
        <v>2</v>
      </c>
      <c r="P20" s="2" t="s">
        <v>17</v>
      </c>
      <c r="Q20" s="15"/>
      <c r="R20" s="15"/>
      <c r="S20" s="15"/>
      <c r="T20" s="15"/>
      <c r="U20" s="2">
        <v>2</v>
      </c>
      <c r="V20" s="2">
        <v>23</v>
      </c>
      <c r="W20" s="2">
        <v>11.5</v>
      </c>
      <c r="X20" s="2">
        <v>0</v>
      </c>
      <c r="Y20" s="2">
        <v>2</v>
      </c>
      <c r="Z20" s="2">
        <v>23</v>
      </c>
      <c r="AA20" s="2">
        <v>11.5</v>
      </c>
      <c r="AB20" s="2">
        <v>0</v>
      </c>
    </row>
    <row r="21" spans="1:28" ht="28" x14ac:dyDescent="0.2">
      <c r="A21" s="2"/>
      <c r="B21" s="12"/>
      <c r="O21" s="12" t="s">
        <v>267</v>
      </c>
      <c r="P21" s="2" t="s">
        <v>17</v>
      </c>
      <c r="Q21" s="15"/>
      <c r="R21" s="15"/>
      <c r="S21" s="15"/>
      <c r="T21" s="15"/>
      <c r="U21" s="2">
        <v>1</v>
      </c>
      <c r="V21" s="2">
        <v>6</v>
      </c>
      <c r="W21" s="2">
        <v>6</v>
      </c>
      <c r="X21" s="2">
        <v>0</v>
      </c>
      <c r="Y21" s="2">
        <v>1</v>
      </c>
      <c r="Z21" s="2">
        <v>6</v>
      </c>
      <c r="AA21" s="2">
        <v>6</v>
      </c>
      <c r="AB21" s="2">
        <v>0</v>
      </c>
    </row>
    <row r="22" spans="1:28" x14ac:dyDescent="0.2">
      <c r="A22" s="2" t="s">
        <v>260</v>
      </c>
      <c r="B22" s="12"/>
    </row>
    <row r="23" spans="1:28" x14ac:dyDescent="0.2">
      <c r="A23" s="2" t="s">
        <v>5</v>
      </c>
      <c r="B23" s="12" t="s">
        <v>7</v>
      </c>
      <c r="C23" t="s">
        <v>279</v>
      </c>
      <c r="D23" t="s">
        <v>12</v>
      </c>
      <c r="E23" t="s">
        <v>262</v>
      </c>
      <c r="F23" t="s">
        <v>3</v>
      </c>
    </row>
    <row r="24" spans="1:28" ht="28" x14ac:dyDescent="0.2">
      <c r="A24" s="2" t="s">
        <v>29</v>
      </c>
      <c r="B24" s="12" t="s">
        <v>269</v>
      </c>
    </row>
    <row r="25" spans="1:28" x14ac:dyDescent="0.2">
      <c r="A25" s="2" t="s">
        <v>29</v>
      </c>
      <c r="B25" s="12" t="s">
        <v>270</v>
      </c>
    </row>
    <row r="26" spans="1:28" x14ac:dyDescent="0.2">
      <c r="A26" s="2" t="s">
        <v>29</v>
      </c>
      <c r="B26" s="12" t="s">
        <v>271</v>
      </c>
    </row>
    <row r="27" spans="1:28" x14ac:dyDescent="0.2">
      <c r="A27" s="2" t="s">
        <v>29</v>
      </c>
      <c r="B27" s="12" t="s">
        <v>272</v>
      </c>
    </row>
    <row r="28" spans="1:28" x14ac:dyDescent="0.2">
      <c r="A28" s="2" t="s">
        <v>29</v>
      </c>
      <c r="B28" s="12" t="s">
        <v>273</v>
      </c>
    </row>
    <row r="29" spans="1:28" ht="28" x14ac:dyDescent="0.2">
      <c r="A29" s="2" t="s">
        <v>29</v>
      </c>
      <c r="B29" s="12" t="s">
        <v>274</v>
      </c>
    </row>
    <row r="30" spans="1:28" x14ac:dyDescent="0.2">
      <c r="A30" s="2" t="s">
        <v>29</v>
      </c>
      <c r="B30" s="12" t="s">
        <v>275</v>
      </c>
    </row>
    <row r="31" spans="1:28" x14ac:dyDescent="0.2">
      <c r="A31" s="2" t="s">
        <v>29</v>
      </c>
      <c r="B31" s="12" t="s">
        <v>265</v>
      </c>
    </row>
    <row r="32" spans="1:28" x14ac:dyDescent="0.2">
      <c r="A32" s="2" t="s">
        <v>29</v>
      </c>
      <c r="B32" s="12" t="s">
        <v>2</v>
      </c>
    </row>
    <row r="33" spans="1:2" x14ac:dyDescent="0.2">
      <c r="A33" s="2" t="s">
        <v>29</v>
      </c>
      <c r="B33" s="12" t="s">
        <v>276</v>
      </c>
    </row>
    <row r="34" spans="1:2" x14ac:dyDescent="0.2">
      <c r="A34" s="2" t="s">
        <v>29</v>
      </c>
      <c r="B34" s="12" t="s">
        <v>277</v>
      </c>
    </row>
    <row r="35" spans="1:2" ht="28" x14ac:dyDescent="0.2">
      <c r="A35" s="2" t="s">
        <v>29</v>
      </c>
      <c r="B35" s="12" t="s">
        <v>278</v>
      </c>
    </row>
    <row r="36" spans="1:2" x14ac:dyDescent="0.2">
      <c r="A36" s="2" t="s">
        <v>29</v>
      </c>
      <c r="B36" s="12" t="s">
        <v>266</v>
      </c>
    </row>
    <row r="37" spans="1:2" x14ac:dyDescent="0.2">
      <c r="A37" s="2"/>
      <c r="B37" s="12"/>
    </row>
    <row r="38" spans="1:2" x14ac:dyDescent="0.2">
      <c r="A38" s="2"/>
      <c r="B38" s="12"/>
    </row>
    <row r="39" spans="1:2" x14ac:dyDescent="0.2">
      <c r="A39" s="2"/>
      <c r="B39" s="12"/>
    </row>
    <row r="40" spans="1:2" x14ac:dyDescent="0.2">
      <c r="A40" s="2"/>
      <c r="B40" s="12"/>
    </row>
    <row r="41" spans="1:2" x14ac:dyDescent="0.2">
      <c r="A41" s="2"/>
      <c r="B41" s="12"/>
    </row>
    <row r="42" spans="1:2" x14ac:dyDescent="0.2">
      <c r="A42" s="2"/>
      <c r="B42" s="12"/>
    </row>
    <row r="43" spans="1:2" x14ac:dyDescent="0.2">
      <c r="A43" s="2"/>
      <c r="B43" s="12"/>
    </row>
    <row r="44" spans="1:2" x14ac:dyDescent="0.2">
      <c r="A44" s="2"/>
      <c r="B44" s="12"/>
    </row>
    <row r="45" spans="1:2" x14ac:dyDescent="0.2">
      <c r="A45" s="2"/>
      <c r="B45" s="12"/>
    </row>
    <row r="46" spans="1:2" x14ac:dyDescent="0.2">
      <c r="A46" s="2"/>
      <c r="B46" s="12"/>
    </row>
    <row r="47" spans="1:2" x14ac:dyDescent="0.2">
      <c r="A47" s="2"/>
      <c r="B47" s="12"/>
    </row>
    <row r="48" spans="1:2" x14ac:dyDescent="0.2">
      <c r="A48" s="2"/>
      <c r="B48" s="12"/>
    </row>
    <row r="49" spans="1:2" x14ac:dyDescent="0.2">
      <c r="A49" s="2"/>
      <c r="B49" s="12"/>
    </row>
    <row r="50" spans="1:2" x14ac:dyDescent="0.2">
      <c r="A50" s="2"/>
      <c r="B50" s="12"/>
    </row>
    <row r="51" spans="1:2" x14ac:dyDescent="0.2">
      <c r="A51" s="2"/>
      <c r="B51" s="12"/>
    </row>
    <row r="52" spans="1:2" x14ac:dyDescent="0.2">
      <c r="A52" s="2"/>
      <c r="B52" s="12"/>
    </row>
    <row r="53" spans="1:2" x14ac:dyDescent="0.2">
      <c r="A53" s="2"/>
      <c r="B53" s="12"/>
    </row>
    <row r="54" spans="1:2" x14ac:dyDescent="0.2">
      <c r="A54" s="2"/>
      <c r="B54" s="12"/>
    </row>
    <row r="55" spans="1:2" x14ac:dyDescent="0.2">
      <c r="A55" s="2"/>
      <c r="B55" s="12"/>
    </row>
    <row r="56" spans="1:2" x14ac:dyDescent="0.2">
      <c r="A56" s="2"/>
      <c r="B56" s="12"/>
    </row>
    <row r="57" spans="1:2" x14ac:dyDescent="0.2">
      <c r="A57" s="2"/>
      <c r="B57" s="12"/>
    </row>
    <row r="58" spans="1:2" x14ac:dyDescent="0.2">
      <c r="A58" s="2"/>
      <c r="B58" s="12"/>
    </row>
    <row r="59" spans="1:2" x14ac:dyDescent="0.2">
      <c r="A59" s="2"/>
      <c r="B59" s="12"/>
    </row>
    <row r="60" spans="1:2" x14ac:dyDescent="0.2">
      <c r="A60" s="2"/>
      <c r="B60" s="12"/>
    </row>
    <row r="61" spans="1:2" x14ac:dyDescent="0.2">
      <c r="A61" s="2"/>
      <c r="B61" s="12"/>
    </row>
    <row r="62" spans="1:2" x14ac:dyDescent="0.2">
      <c r="A62" s="2"/>
      <c r="B62" s="12"/>
    </row>
    <row r="63" spans="1:2" x14ac:dyDescent="0.2">
      <c r="A63" s="2"/>
      <c r="B63" s="12"/>
    </row>
    <row r="64" spans="1:2" x14ac:dyDescent="0.2">
      <c r="A64" s="2"/>
      <c r="B64" s="12"/>
    </row>
    <row r="65" spans="1:2" x14ac:dyDescent="0.2">
      <c r="A65" s="2"/>
      <c r="B65" s="12"/>
    </row>
    <row r="66" spans="1:2" x14ac:dyDescent="0.2">
      <c r="A66" s="2"/>
      <c r="B66" s="12"/>
    </row>
    <row r="67" spans="1:2" x14ac:dyDescent="0.2">
      <c r="A67" s="2"/>
      <c r="B67" s="12"/>
    </row>
    <row r="68" spans="1:2" x14ac:dyDescent="0.2">
      <c r="A68" s="2"/>
      <c r="B68" s="12"/>
    </row>
    <row r="69" spans="1:2" x14ac:dyDescent="0.2">
      <c r="A69" s="2"/>
      <c r="B69" s="12"/>
    </row>
    <row r="70" spans="1:2" x14ac:dyDescent="0.2">
      <c r="A70" s="2"/>
      <c r="B70" s="12"/>
    </row>
    <row r="71" spans="1:2" x14ac:dyDescent="0.2">
      <c r="A71" s="2"/>
      <c r="B71" s="12"/>
    </row>
    <row r="72" spans="1:2" x14ac:dyDescent="0.2">
      <c r="A72" s="2"/>
      <c r="B72" s="12"/>
    </row>
    <row r="73" spans="1:2" x14ac:dyDescent="0.2">
      <c r="A73" s="2"/>
      <c r="B73" s="12"/>
    </row>
    <row r="74" spans="1:2" x14ac:dyDescent="0.2">
      <c r="A74" s="2"/>
      <c r="B74" s="12"/>
    </row>
    <row r="75" spans="1:2" x14ac:dyDescent="0.2">
      <c r="A75" s="2"/>
      <c r="B75" s="12"/>
    </row>
    <row r="76" spans="1:2" x14ac:dyDescent="0.2">
      <c r="A76" s="2"/>
      <c r="B76" s="12"/>
    </row>
    <row r="77" spans="1:2" x14ac:dyDescent="0.2">
      <c r="A77" s="2"/>
      <c r="B77" s="12"/>
    </row>
    <row r="78" spans="1:2" x14ac:dyDescent="0.2">
      <c r="A78" s="2"/>
      <c r="B78" s="12"/>
    </row>
    <row r="79" spans="1:2" x14ac:dyDescent="0.2">
      <c r="A79" s="2"/>
      <c r="B79" s="12"/>
    </row>
    <row r="80" spans="1:2" x14ac:dyDescent="0.2">
      <c r="A80" s="2"/>
      <c r="B80" s="12"/>
    </row>
    <row r="81" spans="1:2" x14ac:dyDescent="0.2">
      <c r="A81" s="2"/>
      <c r="B81" s="12"/>
    </row>
    <row r="82" spans="1:2" x14ac:dyDescent="0.2">
      <c r="A82" s="2"/>
      <c r="B82" s="12"/>
    </row>
    <row r="83" spans="1:2" x14ac:dyDescent="0.2">
      <c r="A83" s="2"/>
      <c r="B83" s="12"/>
    </row>
    <row r="84" spans="1:2" x14ac:dyDescent="0.2">
      <c r="A84" s="2"/>
      <c r="B84" s="12"/>
    </row>
    <row r="85" spans="1:2" x14ac:dyDescent="0.2">
      <c r="A85" s="2"/>
      <c r="B85" s="12"/>
    </row>
    <row r="86" spans="1:2" x14ac:dyDescent="0.2">
      <c r="A86" s="2"/>
      <c r="B86" s="12"/>
    </row>
    <row r="87" spans="1:2" x14ac:dyDescent="0.2">
      <c r="A87" s="2"/>
      <c r="B87" s="12"/>
    </row>
    <row r="88" spans="1:2" x14ac:dyDescent="0.2">
      <c r="A88" s="2"/>
      <c r="B88" s="12"/>
    </row>
    <row r="89" spans="1:2" x14ac:dyDescent="0.2">
      <c r="A89" s="2"/>
      <c r="B89" s="12"/>
    </row>
    <row r="90" spans="1:2" x14ac:dyDescent="0.2">
      <c r="A90" s="2"/>
      <c r="B90" s="12"/>
    </row>
    <row r="91" spans="1:2" x14ac:dyDescent="0.2">
      <c r="A91" s="2"/>
      <c r="B91" s="12"/>
    </row>
    <row r="92" spans="1:2" x14ac:dyDescent="0.2">
      <c r="A92" s="2"/>
      <c r="B92" s="12"/>
    </row>
    <row r="93" spans="1:2" x14ac:dyDescent="0.2">
      <c r="A93" s="2"/>
      <c r="B93" s="12"/>
    </row>
    <row r="94" spans="1:2" x14ac:dyDescent="0.2">
      <c r="A94" s="2"/>
      <c r="B94" s="12"/>
    </row>
    <row r="95" spans="1:2" x14ac:dyDescent="0.2">
      <c r="A95" s="2"/>
      <c r="B95" s="12"/>
    </row>
    <row r="96" spans="1:2" x14ac:dyDescent="0.2">
      <c r="A96" s="2"/>
      <c r="B96" s="12"/>
    </row>
    <row r="97" spans="1:2" x14ac:dyDescent="0.2">
      <c r="A97" s="2"/>
      <c r="B97" s="12"/>
    </row>
    <row r="98" spans="1:2" x14ac:dyDescent="0.2">
      <c r="A98" s="2"/>
      <c r="B98" s="12"/>
    </row>
    <row r="99" spans="1:2" x14ac:dyDescent="0.2">
      <c r="A99" s="2"/>
      <c r="B99" s="12"/>
    </row>
    <row r="100" spans="1:2" x14ac:dyDescent="0.2">
      <c r="A100" s="2"/>
      <c r="B100" s="12"/>
    </row>
    <row r="101" spans="1:2" x14ac:dyDescent="0.2">
      <c r="A101" s="2"/>
      <c r="B101" s="12"/>
    </row>
    <row r="102" spans="1:2" x14ac:dyDescent="0.2">
      <c r="A102" s="2"/>
      <c r="B102" s="12"/>
    </row>
    <row r="103" spans="1:2" x14ac:dyDescent="0.2">
      <c r="A103" s="2"/>
      <c r="B103" s="12"/>
    </row>
    <row r="104" spans="1:2" x14ac:dyDescent="0.2">
      <c r="A104" s="2"/>
      <c r="B104" s="12"/>
    </row>
    <row r="105" spans="1:2" x14ac:dyDescent="0.2">
      <c r="A105" s="2"/>
      <c r="B105" s="12"/>
    </row>
    <row r="106" spans="1:2" x14ac:dyDescent="0.2">
      <c r="A106" s="2"/>
      <c r="B106" s="12"/>
    </row>
    <row r="107" spans="1:2" x14ac:dyDescent="0.2">
      <c r="A107" s="2"/>
      <c r="B107" s="12"/>
    </row>
    <row r="108" spans="1:2" x14ac:dyDescent="0.2">
      <c r="A108" s="2"/>
      <c r="B108" s="12"/>
    </row>
    <row r="109" spans="1:2" x14ac:dyDescent="0.2">
      <c r="A109" s="2"/>
      <c r="B109" s="12"/>
    </row>
    <row r="110" spans="1:2" x14ac:dyDescent="0.2">
      <c r="A110" s="2"/>
      <c r="B110" s="12"/>
    </row>
    <row r="111" spans="1:2" x14ac:dyDescent="0.2">
      <c r="A111" s="2"/>
      <c r="B111" s="12"/>
    </row>
    <row r="112" spans="1:2" x14ac:dyDescent="0.2">
      <c r="A112" s="2"/>
      <c r="B112" s="12"/>
    </row>
    <row r="113" spans="1:2" x14ac:dyDescent="0.2">
      <c r="A113" s="2"/>
      <c r="B113" s="12"/>
    </row>
  </sheetData>
  <mergeCells count="6">
    <mergeCell ref="O2:P2"/>
    <mergeCell ref="Q2:Y2"/>
    <mergeCell ref="O12:P12"/>
    <mergeCell ref="Q12:T12"/>
    <mergeCell ref="U12:X12"/>
    <mergeCell ref="Y12:A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4455-E755-064C-A8A8-F482A5B9D668}">
  <dimension ref="A1:BK25"/>
  <sheetViews>
    <sheetView tabSelected="1" topLeftCell="AK1" workbookViewId="0">
      <selection activeCell="AZ1" sqref="AZ1:BK5"/>
    </sheetView>
  </sheetViews>
  <sheetFormatPr baseColWidth="10" defaultRowHeight="16" x14ac:dyDescent="0.2"/>
  <sheetData>
    <row r="1" spans="1:63" x14ac:dyDescent="0.2">
      <c r="A1" s="13"/>
      <c r="B1" s="13"/>
      <c r="C1" s="13" t="s">
        <v>18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 t="s">
        <v>252</v>
      </c>
      <c r="O1" s="13"/>
      <c r="P1" s="13"/>
      <c r="Q1" s="13"/>
      <c r="R1" s="13" t="s">
        <v>260</v>
      </c>
      <c r="S1" s="13"/>
      <c r="T1" s="13"/>
      <c r="U1" s="13"/>
      <c r="V1" s="13" t="s">
        <v>261</v>
      </c>
      <c r="W1" s="13"/>
      <c r="X1" s="13"/>
      <c r="Y1" s="13"/>
      <c r="Z1" s="13"/>
      <c r="AA1" s="13"/>
      <c r="AB1" s="13" t="s">
        <v>285</v>
      </c>
      <c r="AC1" s="13"/>
      <c r="AD1" s="13"/>
      <c r="AE1" s="13"/>
      <c r="AF1" s="13"/>
      <c r="AG1" s="13" t="s">
        <v>286</v>
      </c>
      <c r="AH1" s="13"/>
      <c r="AI1" s="13"/>
      <c r="AJ1" s="13"/>
      <c r="AK1" s="13"/>
      <c r="AL1" s="13" t="s">
        <v>287</v>
      </c>
      <c r="AM1" s="13"/>
      <c r="AN1" s="13"/>
      <c r="AO1" s="13"/>
      <c r="AP1" s="13"/>
      <c r="AQ1" s="13"/>
      <c r="AR1" s="13" t="s">
        <v>315</v>
      </c>
      <c r="AS1" s="13"/>
      <c r="AT1" s="13"/>
      <c r="AU1" s="13"/>
      <c r="AV1" s="13" t="s">
        <v>316</v>
      </c>
      <c r="AW1" s="13"/>
      <c r="AX1" s="13"/>
      <c r="AY1" s="13"/>
      <c r="AZ1" s="13"/>
      <c r="BA1" s="13"/>
      <c r="BB1" s="13" t="s">
        <v>318</v>
      </c>
      <c r="BC1" s="13"/>
      <c r="BD1" s="13"/>
      <c r="BE1" s="13"/>
      <c r="BF1" s="13"/>
      <c r="BG1" s="13"/>
      <c r="BH1" s="13"/>
      <c r="BI1" s="13" t="s">
        <v>319</v>
      </c>
      <c r="BJ1" s="13"/>
      <c r="BK1" s="13"/>
    </row>
    <row r="2" spans="1:63" x14ac:dyDescent="0.2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3</v>
      </c>
      <c r="J2" s="12" t="s">
        <v>15</v>
      </c>
      <c r="K2" s="12" t="s">
        <v>16</v>
      </c>
      <c r="L2" s="12" t="s">
        <v>7</v>
      </c>
      <c r="M2" s="12" t="s">
        <v>8</v>
      </c>
      <c r="N2" s="12" t="s">
        <v>10</v>
      </c>
      <c r="O2" s="12" t="s">
        <v>12</v>
      </c>
      <c r="P2" s="12" t="s">
        <v>262</v>
      </c>
      <c r="Q2" s="12" t="s">
        <v>3</v>
      </c>
      <c r="R2" s="12" t="s">
        <v>263</v>
      </c>
      <c r="S2" s="12" t="s">
        <v>12</v>
      </c>
      <c r="T2" s="12" t="s">
        <v>262</v>
      </c>
      <c r="U2" s="12" t="s">
        <v>3</v>
      </c>
      <c r="V2" s="12" t="s">
        <v>264</v>
      </c>
      <c r="W2" s="12" t="s">
        <v>12</v>
      </c>
      <c r="X2" s="12" t="s">
        <v>262</v>
      </c>
      <c r="Y2" s="12" t="s">
        <v>3</v>
      </c>
      <c r="Z2" s="12" t="s">
        <v>7</v>
      </c>
      <c r="AA2" s="12" t="s">
        <v>8</v>
      </c>
      <c r="AB2" s="12" t="s">
        <v>288</v>
      </c>
      <c r="AC2" s="12" t="s">
        <v>289</v>
      </c>
      <c r="AD2" s="12" t="s">
        <v>290</v>
      </c>
      <c r="AE2" s="12" t="s">
        <v>291</v>
      </c>
      <c r="AF2" s="12" t="s">
        <v>292</v>
      </c>
      <c r="AG2" s="12" t="s">
        <v>15</v>
      </c>
      <c r="AH2" s="12" t="s">
        <v>12</v>
      </c>
      <c r="AI2" s="12" t="s">
        <v>262</v>
      </c>
      <c r="AJ2" s="12" t="s">
        <v>3</v>
      </c>
      <c r="AK2" s="12" t="s">
        <v>293</v>
      </c>
      <c r="AL2" s="12" t="s">
        <v>26</v>
      </c>
      <c r="AM2" s="12" t="s">
        <v>12</v>
      </c>
      <c r="AN2" s="12" t="s">
        <v>3</v>
      </c>
      <c r="AO2" s="12" t="s">
        <v>294</v>
      </c>
      <c r="AP2" s="12" t="s">
        <v>7</v>
      </c>
      <c r="AQ2" s="12" t="s">
        <v>8</v>
      </c>
      <c r="AR2" s="12" t="s">
        <v>317</v>
      </c>
      <c r="AS2" s="12" t="s">
        <v>12</v>
      </c>
      <c r="AT2" s="12" t="s">
        <v>262</v>
      </c>
      <c r="AU2" s="12" t="s">
        <v>3</v>
      </c>
      <c r="AV2" s="12" t="s">
        <v>317</v>
      </c>
      <c r="AW2" s="12" t="s">
        <v>12</v>
      </c>
      <c r="AX2" s="12" t="s">
        <v>262</v>
      </c>
      <c r="AY2" s="12" t="s">
        <v>3</v>
      </c>
      <c r="AZ2" s="12" t="s">
        <v>7</v>
      </c>
      <c r="BA2" s="12" t="s">
        <v>8</v>
      </c>
      <c r="BB2" s="12" t="s">
        <v>320</v>
      </c>
      <c r="BC2" s="12" t="s">
        <v>321</v>
      </c>
      <c r="BD2" s="12" t="s">
        <v>322</v>
      </c>
      <c r="BE2" s="12" t="s">
        <v>323</v>
      </c>
      <c r="BF2" s="12" t="s">
        <v>324</v>
      </c>
      <c r="BG2" s="12" t="s">
        <v>325</v>
      </c>
      <c r="BH2" s="12" t="s">
        <v>326</v>
      </c>
      <c r="BI2" s="12" t="s">
        <v>327</v>
      </c>
      <c r="BJ2" s="12" t="s">
        <v>12</v>
      </c>
      <c r="BK2" s="12" t="s">
        <v>262</v>
      </c>
    </row>
    <row r="3" spans="1:63" ht="28" x14ac:dyDescent="0.2">
      <c r="A3" s="12" t="s">
        <v>0</v>
      </c>
      <c r="B3" s="2" t="s">
        <v>17</v>
      </c>
      <c r="C3" s="2">
        <v>15</v>
      </c>
      <c r="D3" s="2">
        <v>25</v>
      </c>
      <c r="E3" s="2">
        <v>60</v>
      </c>
      <c r="F3" s="2">
        <v>170</v>
      </c>
      <c r="G3" s="2">
        <v>6.8</v>
      </c>
      <c r="H3" s="2">
        <v>4.8</v>
      </c>
      <c r="I3" s="2">
        <v>2</v>
      </c>
      <c r="J3" s="2">
        <v>2</v>
      </c>
      <c r="K3" s="2">
        <v>127.5</v>
      </c>
      <c r="L3" s="12" t="s">
        <v>255</v>
      </c>
      <c r="M3" s="2" t="s">
        <v>17</v>
      </c>
      <c r="N3" s="2">
        <v>10</v>
      </c>
      <c r="O3" s="2">
        <v>26</v>
      </c>
      <c r="P3" s="2">
        <v>2.6</v>
      </c>
      <c r="Q3" s="2">
        <v>0</v>
      </c>
      <c r="R3" s="2">
        <v>2</v>
      </c>
      <c r="S3" s="2">
        <v>6</v>
      </c>
      <c r="T3" s="2">
        <v>3</v>
      </c>
      <c r="U3" s="2">
        <v>0</v>
      </c>
      <c r="V3" s="2">
        <v>12</v>
      </c>
      <c r="W3" s="2">
        <v>32</v>
      </c>
      <c r="X3" s="2">
        <v>2.7</v>
      </c>
      <c r="Y3" s="2">
        <v>0</v>
      </c>
      <c r="Z3" s="12" t="s">
        <v>295</v>
      </c>
      <c r="AA3" s="2" t="s">
        <v>17</v>
      </c>
      <c r="AB3" s="2">
        <v>2</v>
      </c>
      <c r="AC3" s="2">
        <v>10</v>
      </c>
      <c r="AD3" s="2">
        <v>12</v>
      </c>
      <c r="AE3" s="2">
        <v>0</v>
      </c>
      <c r="AF3" s="2">
        <v>0</v>
      </c>
      <c r="AG3" s="15"/>
      <c r="AH3" s="15"/>
      <c r="AI3" s="15"/>
      <c r="AJ3" s="15"/>
      <c r="AK3" s="15"/>
      <c r="AL3" s="15"/>
      <c r="AM3" s="15"/>
      <c r="AN3" s="15"/>
      <c r="AO3" s="15"/>
      <c r="AP3" s="12" t="s">
        <v>265</v>
      </c>
      <c r="AQ3" s="2" t="s">
        <v>17</v>
      </c>
      <c r="AR3" s="2">
        <v>3</v>
      </c>
      <c r="AS3" s="2">
        <v>68</v>
      </c>
      <c r="AT3" s="2">
        <v>22.7</v>
      </c>
      <c r="AU3" s="2">
        <v>0</v>
      </c>
      <c r="AV3" s="2">
        <v>2</v>
      </c>
      <c r="AW3" s="2">
        <v>2</v>
      </c>
      <c r="AX3" s="2">
        <v>1</v>
      </c>
      <c r="AY3" s="2">
        <v>0</v>
      </c>
      <c r="AZ3" s="12" t="s">
        <v>328</v>
      </c>
      <c r="BA3" s="2" t="s">
        <v>17</v>
      </c>
      <c r="BB3" s="2">
        <v>2</v>
      </c>
      <c r="BC3" s="2">
        <v>2</v>
      </c>
      <c r="BD3" s="2">
        <v>100</v>
      </c>
      <c r="BE3" s="2">
        <v>1</v>
      </c>
      <c r="BF3" s="2">
        <v>1</v>
      </c>
      <c r="BG3" s="2">
        <v>100</v>
      </c>
      <c r="BH3" s="2">
        <v>5</v>
      </c>
      <c r="BI3" s="15"/>
      <c r="BJ3" s="15"/>
      <c r="BK3" s="15"/>
    </row>
    <row r="4" spans="1:63" ht="28" x14ac:dyDescent="0.2">
      <c r="A4" s="12" t="s">
        <v>1</v>
      </c>
      <c r="B4" s="2" t="s">
        <v>17</v>
      </c>
      <c r="C4" s="2">
        <v>4</v>
      </c>
      <c r="D4" s="2">
        <v>6</v>
      </c>
      <c r="E4" s="2">
        <v>66.7</v>
      </c>
      <c r="F4" s="2">
        <v>28</v>
      </c>
      <c r="G4" s="2">
        <v>4.7</v>
      </c>
      <c r="H4" s="2">
        <v>-2.8</v>
      </c>
      <c r="I4" s="2">
        <v>0</v>
      </c>
      <c r="J4" s="2">
        <v>1</v>
      </c>
      <c r="K4" s="2">
        <v>72.5</v>
      </c>
      <c r="L4" s="12" t="s">
        <v>253</v>
      </c>
      <c r="M4" s="2" t="s">
        <v>17</v>
      </c>
      <c r="N4" s="2">
        <v>8</v>
      </c>
      <c r="O4" s="2">
        <v>26</v>
      </c>
      <c r="P4" s="2">
        <v>3.3</v>
      </c>
      <c r="Q4" s="2">
        <v>0</v>
      </c>
      <c r="R4" s="2">
        <v>5</v>
      </c>
      <c r="S4" s="2">
        <v>27</v>
      </c>
      <c r="T4" s="2">
        <v>5.4</v>
      </c>
      <c r="U4" s="2">
        <v>0</v>
      </c>
      <c r="V4" s="2">
        <v>13</v>
      </c>
      <c r="W4" s="2">
        <v>53</v>
      </c>
      <c r="X4" s="2">
        <v>4.0999999999999996</v>
      </c>
      <c r="Y4" s="2">
        <v>0</v>
      </c>
      <c r="Z4" s="12" t="s">
        <v>296</v>
      </c>
      <c r="AA4" s="2" t="s">
        <v>17</v>
      </c>
      <c r="AB4" s="2">
        <v>5</v>
      </c>
      <c r="AC4" s="2">
        <v>5</v>
      </c>
      <c r="AD4" s="2">
        <v>10</v>
      </c>
      <c r="AE4" s="2">
        <v>0.5</v>
      </c>
      <c r="AF4" s="2">
        <v>0</v>
      </c>
      <c r="AG4" s="15"/>
      <c r="AH4" s="15"/>
      <c r="AI4" s="15"/>
      <c r="AJ4" s="15"/>
      <c r="AK4" s="15"/>
      <c r="AL4" s="15"/>
      <c r="AM4" s="15"/>
      <c r="AN4" s="15"/>
      <c r="AO4" s="2">
        <v>1</v>
      </c>
      <c r="AP4" s="12" t="s">
        <v>312</v>
      </c>
      <c r="AQ4" s="2" t="s">
        <v>17</v>
      </c>
      <c r="AR4" s="2">
        <v>1</v>
      </c>
      <c r="AS4" s="2">
        <v>46</v>
      </c>
      <c r="AT4" s="2">
        <v>46</v>
      </c>
      <c r="AU4" s="2">
        <v>0</v>
      </c>
      <c r="AV4" s="15"/>
      <c r="AW4" s="15"/>
      <c r="AX4" s="15"/>
      <c r="AY4" s="15"/>
      <c r="AZ4" s="12" t="s">
        <v>329</v>
      </c>
      <c r="BA4" s="2" t="s">
        <v>17</v>
      </c>
      <c r="BB4" s="15"/>
      <c r="BC4" s="15"/>
      <c r="BD4" s="15"/>
      <c r="BE4" s="15"/>
      <c r="BF4" s="15"/>
      <c r="BG4" s="15"/>
      <c r="BH4" s="15"/>
      <c r="BI4" s="2">
        <v>3</v>
      </c>
      <c r="BJ4" s="2">
        <v>114</v>
      </c>
      <c r="BK4" s="2">
        <v>38</v>
      </c>
    </row>
    <row r="5" spans="1:63" ht="28" x14ac:dyDescent="0.2">
      <c r="A5" s="12" t="s">
        <v>2</v>
      </c>
      <c r="B5" s="2" t="s">
        <v>17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-45</v>
      </c>
      <c r="I5" s="2">
        <v>0</v>
      </c>
      <c r="J5" s="2">
        <v>1</v>
      </c>
      <c r="K5" s="2">
        <v>-200</v>
      </c>
      <c r="L5" s="12" t="s">
        <v>1</v>
      </c>
      <c r="M5" s="2" t="s">
        <v>17</v>
      </c>
      <c r="N5" s="2">
        <v>3</v>
      </c>
      <c r="O5" s="2">
        <v>6</v>
      </c>
      <c r="P5" s="2">
        <v>2</v>
      </c>
      <c r="Q5" s="2">
        <v>0</v>
      </c>
      <c r="R5" s="15"/>
      <c r="S5" s="15"/>
      <c r="T5" s="15"/>
      <c r="U5" s="15"/>
      <c r="V5" s="2">
        <v>3</v>
      </c>
      <c r="W5" s="2">
        <v>6</v>
      </c>
      <c r="X5" s="2">
        <v>2</v>
      </c>
      <c r="Y5" s="2">
        <v>0</v>
      </c>
      <c r="Z5" s="12" t="s">
        <v>297</v>
      </c>
      <c r="AA5" s="2" t="s">
        <v>17</v>
      </c>
      <c r="AB5" s="2">
        <v>3</v>
      </c>
      <c r="AC5" s="2">
        <v>7</v>
      </c>
      <c r="AD5" s="2">
        <v>10</v>
      </c>
      <c r="AE5" s="2">
        <v>0</v>
      </c>
      <c r="AF5" s="2">
        <v>0</v>
      </c>
      <c r="AG5" s="15"/>
      <c r="AH5" s="15"/>
      <c r="AI5" s="15"/>
      <c r="AJ5" s="15"/>
      <c r="AK5" s="15"/>
      <c r="AL5" s="15"/>
      <c r="AM5" s="15"/>
      <c r="AN5" s="15"/>
      <c r="AO5" s="15"/>
      <c r="AZ5" s="12" t="s">
        <v>330</v>
      </c>
      <c r="BA5" s="2" t="s">
        <v>17</v>
      </c>
      <c r="BB5" s="15"/>
      <c r="BC5" s="15"/>
      <c r="BD5" s="15"/>
      <c r="BE5" s="15"/>
      <c r="BF5" s="15"/>
      <c r="BG5" s="15"/>
      <c r="BH5" s="15"/>
      <c r="BI5" s="2">
        <v>3</v>
      </c>
      <c r="BJ5" s="2">
        <v>110</v>
      </c>
      <c r="BK5" s="2">
        <v>36.700000000000003</v>
      </c>
    </row>
    <row r="6" spans="1:63" ht="28" x14ac:dyDescent="0.2">
      <c r="L6" s="12" t="s">
        <v>265</v>
      </c>
      <c r="M6" s="2" t="s">
        <v>17</v>
      </c>
      <c r="N6" s="2">
        <v>2</v>
      </c>
      <c r="O6" s="2">
        <v>-1</v>
      </c>
      <c r="P6" s="2">
        <v>-0.5</v>
      </c>
      <c r="Q6" s="2">
        <v>0</v>
      </c>
      <c r="R6" s="2">
        <v>2</v>
      </c>
      <c r="S6" s="2">
        <v>14</v>
      </c>
      <c r="T6" s="2">
        <v>7</v>
      </c>
      <c r="U6" s="2">
        <v>0</v>
      </c>
      <c r="V6" s="2">
        <v>4</v>
      </c>
      <c r="W6" s="2">
        <v>13</v>
      </c>
      <c r="X6" s="2">
        <v>3.3</v>
      </c>
      <c r="Y6" s="2">
        <v>0</v>
      </c>
      <c r="Z6" s="12" t="s">
        <v>298</v>
      </c>
      <c r="AA6" s="2" t="s">
        <v>17</v>
      </c>
      <c r="AB6" s="2">
        <v>3</v>
      </c>
      <c r="AC6" s="2">
        <v>4</v>
      </c>
      <c r="AD6" s="2">
        <v>7</v>
      </c>
      <c r="AE6" s="2">
        <v>1</v>
      </c>
      <c r="AF6" s="2">
        <v>1</v>
      </c>
      <c r="AG6" s="15"/>
      <c r="AH6" s="15"/>
      <c r="AI6" s="15"/>
      <c r="AJ6" s="15"/>
      <c r="AK6" s="15"/>
      <c r="AL6" s="15"/>
      <c r="AM6" s="15"/>
      <c r="AN6" s="15"/>
      <c r="AO6" s="15"/>
    </row>
    <row r="7" spans="1:63" ht="28" x14ac:dyDescent="0.2">
      <c r="L7" s="12" t="s">
        <v>0</v>
      </c>
      <c r="M7" s="2" t="s">
        <v>17</v>
      </c>
      <c r="N7" s="2">
        <v>1</v>
      </c>
      <c r="O7" s="2">
        <v>-6</v>
      </c>
      <c r="P7" s="2">
        <v>-6</v>
      </c>
      <c r="Q7" s="2">
        <v>0</v>
      </c>
      <c r="R7" s="15"/>
      <c r="S7" s="15"/>
      <c r="T7" s="15"/>
      <c r="U7" s="15"/>
      <c r="V7" s="2">
        <v>1</v>
      </c>
      <c r="W7" s="2">
        <v>-6</v>
      </c>
      <c r="X7" s="2">
        <v>-6</v>
      </c>
      <c r="Y7" s="2">
        <v>0</v>
      </c>
      <c r="Z7" s="12" t="s">
        <v>299</v>
      </c>
      <c r="AA7" s="2" t="s">
        <v>17</v>
      </c>
      <c r="AB7" s="2">
        <v>2</v>
      </c>
      <c r="AC7" s="2">
        <v>4</v>
      </c>
      <c r="AD7" s="2">
        <v>6</v>
      </c>
      <c r="AE7" s="2">
        <v>0.5</v>
      </c>
      <c r="AF7" s="2">
        <v>0</v>
      </c>
      <c r="AG7" s="15"/>
      <c r="AH7" s="15"/>
      <c r="AI7" s="15"/>
      <c r="AJ7" s="15"/>
      <c r="AK7" s="15"/>
      <c r="AL7" s="15"/>
      <c r="AM7" s="15"/>
      <c r="AN7" s="15"/>
      <c r="AO7" s="15"/>
    </row>
    <row r="8" spans="1:63" ht="28" x14ac:dyDescent="0.2">
      <c r="L8" s="12" t="s">
        <v>266</v>
      </c>
      <c r="M8" s="2" t="s">
        <v>17</v>
      </c>
      <c r="N8" s="15"/>
      <c r="O8" s="15"/>
      <c r="P8" s="15"/>
      <c r="Q8" s="15"/>
      <c r="R8" s="2">
        <v>7</v>
      </c>
      <c r="S8" s="2">
        <v>122</v>
      </c>
      <c r="T8" s="2">
        <v>17.399999999999999</v>
      </c>
      <c r="U8" s="2">
        <v>2</v>
      </c>
      <c r="V8" s="2">
        <v>7</v>
      </c>
      <c r="W8" s="2">
        <v>122</v>
      </c>
      <c r="X8" s="2">
        <v>17.399999999999999</v>
      </c>
      <c r="Y8" s="2">
        <v>2</v>
      </c>
      <c r="Z8" s="12" t="s">
        <v>300</v>
      </c>
      <c r="AA8" s="2" t="s">
        <v>17</v>
      </c>
      <c r="AB8" s="2">
        <v>6</v>
      </c>
      <c r="AC8" s="2">
        <v>0</v>
      </c>
      <c r="AD8" s="2">
        <v>6</v>
      </c>
      <c r="AE8" s="2">
        <v>0</v>
      </c>
      <c r="AF8" s="2">
        <v>0</v>
      </c>
      <c r="AG8" s="15"/>
      <c r="AH8" s="15"/>
      <c r="AI8" s="15"/>
      <c r="AJ8" s="15"/>
      <c r="AK8" s="15"/>
      <c r="AL8" s="15"/>
      <c r="AM8" s="15"/>
      <c r="AN8" s="15"/>
      <c r="AO8" s="15"/>
    </row>
    <row r="9" spans="1:63" x14ac:dyDescent="0.2">
      <c r="L9" s="12" t="s">
        <v>2</v>
      </c>
      <c r="M9" s="2" t="s">
        <v>17</v>
      </c>
      <c r="N9" s="15"/>
      <c r="O9" s="15"/>
      <c r="P9" s="15"/>
      <c r="Q9" s="15"/>
      <c r="R9" s="2">
        <v>2</v>
      </c>
      <c r="S9" s="2">
        <v>23</v>
      </c>
      <c r="T9" s="2">
        <v>11.5</v>
      </c>
      <c r="U9" s="2">
        <v>0</v>
      </c>
      <c r="V9" s="2">
        <v>2</v>
      </c>
      <c r="W9" s="2">
        <v>23</v>
      </c>
      <c r="X9" s="2">
        <v>11.5</v>
      </c>
      <c r="Y9" s="2">
        <v>0</v>
      </c>
      <c r="Z9" s="12" t="s">
        <v>301</v>
      </c>
      <c r="AA9" s="2" t="s">
        <v>17</v>
      </c>
      <c r="AB9" s="2">
        <v>4</v>
      </c>
      <c r="AC9" s="2">
        <v>2</v>
      </c>
      <c r="AD9" s="2">
        <v>6</v>
      </c>
      <c r="AE9" s="2">
        <v>2.5</v>
      </c>
      <c r="AF9" s="2">
        <v>0</v>
      </c>
      <c r="AG9" s="15"/>
      <c r="AH9" s="15"/>
      <c r="AI9" s="15"/>
      <c r="AJ9" s="15"/>
      <c r="AK9" s="15"/>
      <c r="AL9" s="15"/>
      <c r="AM9" s="15"/>
      <c r="AN9" s="15"/>
      <c r="AO9" s="15"/>
    </row>
    <row r="10" spans="1:63" ht="28" x14ac:dyDescent="0.2">
      <c r="L10" s="12" t="s">
        <v>267</v>
      </c>
      <c r="M10" s="2" t="s">
        <v>17</v>
      </c>
      <c r="N10" s="15"/>
      <c r="O10" s="15"/>
      <c r="P10" s="15"/>
      <c r="Q10" s="15"/>
      <c r="R10" s="2">
        <v>1</v>
      </c>
      <c r="S10" s="2">
        <v>6</v>
      </c>
      <c r="T10" s="2">
        <v>6</v>
      </c>
      <c r="U10" s="2">
        <v>0</v>
      </c>
      <c r="V10" s="2">
        <v>1</v>
      </c>
      <c r="W10" s="2">
        <v>6</v>
      </c>
      <c r="X10" s="2">
        <v>6</v>
      </c>
      <c r="Y10" s="2">
        <v>0</v>
      </c>
      <c r="Z10" s="12" t="s">
        <v>302</v>
      </c>
      <c r="AA10" s="2" t="s">
        <v>17</v>
      </c>
      <c r="AB10" s="2">
        <v>2</v>
      </c>
      <c r="AC10" s="2">
        <v>2</v>
      </c>
      <c r="AD10" s="2">
        <v>4</v>
      </c>
      <c r="AE10" s="2">
        <v>0</v>
      </c>
      <c r="AF10" s="2">
        <v>0</v>
      </c>
      <c r="AG10" s="15"/>
      <c r="AH10" s="15"/>
      <c r="AI10" s="15"/>
      <c r="AJ10" s="15"/>
      <c r="AK10" s="15"/>
      <c r="AL10" s="15"/>
      <c r="AM10" s="15"/>
      <c r="AN10" s="15"/>
      <c r="AO10" s="15"/>
    </row>
    <row r="11" spans="1:63" ht="28" x14ac:dyDescent="0.2">
      <c r="Z11" s="12" t="s">
        <v>303</v>
      </c>
      <c r="AA11" s="2" t="s">
        <v>17</v>
      </c>
      <c r="AB11" s="2">
        <v>0</v>
      </c>
      <c r="AC11" s="2">
        <v>4</v>
      </c>
      <c r="AD11" s="2">
        <v>4</v>
      </c>
      <c r="AE11" s="2">
        <v>0</v>
      </c>
      <c r="AF11" s="2">
        <v>0</v>
      </c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63" ht="28" x14ac:dyDescent="0.2">
      <c r="Z12" s="12" t="s">
        <v>304</v>
      </c>
      <c r="AA12" s="2" t="s">
        <v>17</v>
      </c>
      <c r="AB12" s="2">
        <v>3</v>
      </c>
      <c r="AC12" s="2">
        <v>0</v>
      </c>
      <c r="AD12" s="2">
        <v>3</v>
      </c>
      <c r="AE12" s="2">
        <v>1</v>
      </c>
      <c r="AF12" s="2">
        <v>0</v>
      </c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63" ht="28" x14ac:dyDescent="0.2">
      <c r="Z13" s="12" t="s">
        <v>305</v>
      </c>
      <c r="AA13" s="2" t="s">
        <v>17</v>
      </c>
      <c r="AB13" s="2">
        <v>0</v>
      </c>
      <c r="AC13" s="2">
        <v>2</v>
      </c>
      <c r="AD13" s="2">
        <v>2</v>
      </c>
      <c r="AE13" s="2">
        <v>0</v>
      </c>
      <c r="AF13" s="2">
        <v>0</v>
      </c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63" ht="28" x14ac:dyDescent="0.2">
      <c r="Z14" s="12" t="s">
        <v>269</v>
      </c>
      <c r="AA14" s="2" t="s">
        <v>17</v>
      </c>
      <c r="AB14" s="2">
        <v>1</v>
      </c>
      <c r="AC14" s="2">
        <v>1</v>
      </c>
      <c r="AD14" s="2">
        <v>2</v>
      </c>
      <c r="AE14" s="2">
        <v>0</v>
      </c>
      <c r="AF14" s="2">
        <v>0</v>
      </c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63" ht="28" x14ac:dyDescent="0.2">
      <c r="Z15" s="12" t="s">
        <v>306</v>
      </c>
      <c r="AA15" s="2" t="s">
        <v>17</v>
      </c>
      <c r="AB15" s="2">
        <v>1</v>
      </c>
      <c r="AC15" s="2">
        <v>1</v>
      </c>
      <c r="AD15" s="2">
        <v>2</v>
      </c>
      <c r="AE15" s="2">
        <v>0.5</v>
      </c>
      <c r="AF15" s="2">
        <v>0</v>
      </c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63" x14ac:dyDescent="0.2">
      <c r="Z16" s="12" t="s">
        <v>265</v>
      </c>
      <c r="AA16" s="2" t="s">
        <v>17</v>
      </c>
      <c r="AB16" s="2">
        <v>2</v>
      </c>
      <c r="AC16" s="2">
        <v>0</v>
      </c>
      <c r="AD16" s="2">
        <v>2</v>
      </c>
      <c r="AE16" s="2">
        <v>0</v>
      </c>
      <c r="AF16" s="2">
        <v>0</v>
      </c>
      <c r="AG16" s="15"/>
      <c r="AH16" s="15"/>
      <c r="AI16" s="15"/>
      <c r="AJ16" s="15"/>
      <c r="AK16" s="15"/>
      <c r="AL16" s="15"/>
      <c r="AM16" s="15"/>
      <c r="AN16" s="15"/>
      <c r="AO16" s="15"/>
    </row>
    <row r="17" spans="26:41" x14ac:dyDescent="0.2">
      <c r="Z17" s="12" t="s">
        <v>307</v>
      </c>
      <c r="AA17" s="2" t="s">
        <v>17</v>
      </c>
      <c r="AB17" s="2">
        <v>1</v>
      </c>
      <c r="AC17" s="2">
        <v>1</v>
      </c>
      <c r="AD17" s="2">
        <v>2</v>
      </c>
      <c r="AE17" s="2">
        <v>0</v>
      </c>
      <c r="AF17" s="2">
        <v>0</v>
      </c>
      <c r="AG17" s="15"/>
      <c r="AH17" s="15"/>
      <c r="AI17" s="15"/>
      <c r="AJ17" s="15"/>
      <c r="AK17" s="15"/>
      <c r="AL17" s="15"/>
      <c r="AM17" s="15"/>
      <c r="AN17" s="15"/>
      <c r="AO17" s="15"/>
    </row>
    <row r="18" spans="26:41" ht="28" x14ac:dyDescent="0.2">
      <c r="Z18" s="12" t="s">
        <v>308</v>
      </c>
      <c r="AA18" s="2" t="s">
        <v>17</v>
      </c>
      <c r="AB18" s="2">
        <v>1</v>
      </c>
      <c r="AC18" s="2">
        <v>0</v>
      </c>
      <c r="AD18" s="2">
        <v>1</v>
      </c>
      <c r="AE18" s="2">
        <v>0</v>
      </c>
      <c r="AF18" s="2">
        <v>0</v>
      </c>
      <c r="AG18" s="15"/>
      <c r="AH18" s="15"/>
      <c r="AI18" s="15"/>
      <c r="AJ18" s="15"/>
      <c r="AK18" s="15"/>
      <c r="AL18" s="15"/>
      <c r="AM18" s="15"/>
      <c r="AN18" s="15"/>
      <c r="AO18" s="2">
        <v>1</v>
      </c>
    </row>
    <row r="19" spans="26:41" ht="28" x14ac:dyDescent="0.2">
      <c r="Z19" s="12" t="s">
        <v>309</v>
      </c>
      <c r="AA19" s="2" t="s">
        <v>17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15"/>
      <c r="AH19" s="15"/>
      <c r="AI19" s="15"/>
      <c r="AJ19" s="15"/>
      <c r="AK19" s="15"/>
      <c r="AL19" s="15"/>
      <c r="AM19" s="15"/>
      <c r="AN19" s="15"/>
      <c r="AO19" s="15"/>
    </row>
    <row r="20" spans="26:41" ht="28" x14ac:dyDescent="0.2">
      <c r="Z20" s="12" t="s">
        <v>310</v>
      </c>
      <c r="AA20" s="2" t="s">
        <v>17</v>
      </c>
      <c r="AB20" s="2">
        <v>1</v>
      </c>
      <c r="AC20" s="2">
        <v>0</v>
      </c>
      <c r="AD20" s="2">
        <v>1</v>
      </c>
      <c r="AE20" s="2">
        <v>0</v>
      </c>
      <c r="AF20" s="2">
        <v>0</v>
      </c>
      <c r="AG20" s="15"/>
      <c r="AH20" s="15"/>
      <c r="AI20" s="15"/>
      <c r="AJ20" s="15"/>
      <c r="AK20" s="15"/>
      <c r="AL20" s="15"/>
      <c r="AM20" s="15"/>
      <c r="AN20" s="15"/>
      <c r="AO20" s="15"/>
    </row>
    <row r="21" spans="26:41" x14ac:dyDescent="0.2">
      <c r="Z21" s="12" t="s">
        <v>311</v>
      </c>
      <c r="AA21" s="2" t="s">
        <v>17</v>
      </c>
      <c r="AB21" s="2">
        <v>0</v>
      </c>
      <c r="AC21" s="2">
        <v>1</v>
      </c>
      <c r="AD21" s="2">
        <v>1</v>
      </c>
      <c r="AE21" s="2">
        <v>0</v>
      </c>
      <c r="AF21" s="2">
        <v>0</v>
      </c>
      <c r="AG21" s="15"/>
      <c r="AH21" s="15"/>
      <c r="AI21" s="15"/>
      <c r="AJ21" s="15"/>
      <c r="AK21" s="15"/>
      <c r="AL21" s="15"/>
      <c r="AM21" s="15"/>
      <c r="AN21" s="15"/>
      <c r="AO21" s="15"/>
    </row>
    <row r="22" spans="26:41" ht="28" x14ac:dyDescent="0.2">
      <c r="Z22" s="12" t="s">
        <v>274</v>
      </c>
      <c r="AA22" s="2" t="s">
        <v>17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15"/>
      <c r="AH22" s="15"/>
      <c r="AI22" s="15"/>
      <c r="AJ22" s="15"/>
      <c r="AK22" s="15"/>
      <c r="AL22" s="15"/>
      <c r="AM22" s="15"/>
      <c r="AN22" s="15"/>
      <c r="AO22" s="15"/>
    </row>
    <row r="23" spans="26:41" ht="28" x14ac:dyDescent="0.2">
      <c r="Z23" s="12" t="s">
        <v>312</v>
      </c>
      <c r="AA23" s="2" t="s">
        <v>17</v>
      </c>
      <c r="AB23" s="2">
        <v>0</v>
      </c>
      <c r="AC23" s="2">
        <v>1</v>
      </c>
      <c r="AD23" s="2">
        <v>1</v>
      </c>
      <c r="AE23" s="2">
        <v>0</v>
      </c>
      <c r="AF23" s="2">
        <v>0</v>
      </c>
      <c r="AG23" s="15"/>
      <c r="AH23" s="15"/>
      <c r="AI23" s="15"/>
      <c r="AJ23" s="15"/>
      <c r="AK23" s="15"/>
      <c r="AL23" s="15"/>
      <c r="AM23" s="15"/>
      <c r="AN23" s="15"/>
      <c r="AO23" s="15"/>
    </row>
    <row r="24" spans="26:41" x14ac:dyDescent="0.2">
      <c r="Z24" s="12" t="s">
        <v>313</v>
      </c>
      <c r="AA24" s="2" t="s">
        <v>17</v>
      </c>
      <c r="AB24" s="2">
        <v>0</v>
      </c>
      <c r="AC24" s="2">
        <v>1</v>
      </c>
      <c r="AD24" s="2">
        <v>1</v>
      </c>
      <c r="AE24" s="2">
        <v>0</v>
      </c>
      <c r="AF24" s="2">
        <v>0</v>
      </c>
      <c r="AG24" s="15"/>
      <c r="AH24" s="15"/>
      <c r="AI24" s="15"/>
      <c r="AJ24" s="15"/>
      <c r="AK24" s="15"/>
      <c r="AL24" s="15"/>
      <c r="AM24" s="15"/>
      <c r="AN24" s="15"/>
      <c r="AO24" s="15"/>
    </row>
    <row r="25" spans="26:41" ht="28" x14ac:dyDescent="0.2">
      <c r="Z25" s="12" t="s">
        <v>314</v>
      </c>
      <c r="AA25" s="2" t="s">
        <v>17</v>
      </c>
      <c r="AB25" s="2">
        <v>0</v>
      </c>
      <c r="AC25" s="2">
        <v>1</v>
      </c>
      <c r="AD25" s="2">
        <v>1</v>
      </c>
      <c r="AE25" s="2">
        <v>0</v>
      </c>
      <c r="AF25" s="2">
        <v>0</v>
      </c>
      <c r="AG25" s="15"/>
      <c r="AH25" s="15"/>
      <c r="AI25" s="15"/>
      <c r="AJ25" s="15"/>
      <c r="AK25" s="15"/>
      <c r="AL25" s="15"/>
      <c r="AM25" s="15"/>
      <c r="AN25" s="15"/>
      <c r="AO25" s="15"/>
    </row>
  </sheetData>
  <mergeCells count="16">
    <mergeCell ref="AV1:AY1"/>
    <mergeCell ref="AZ1:BA1"/>
    <mergeCell ref="BB1:BH1"/>
    <mergeCell ref="BI1:BK1"/>
    <mergeCell ref="Z1:AA1"/>
    <mergeCell ref="AB1:AF1"/>
    <mergeCell ref="AG1:AK1"/>
    <mergeCell ref="AL1:AO1"/>
    <mergeCell ref="AP1:AQ1"/>
    <mergeCell ref="AR1:AU1"/>
    <mergeCell ref="A1:B1"/>
    <mergeCell ref="C1:K1"/>
    <mergeCell ref="L1:M1"/>
    <mergeCell ref="N1:Q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EEB5-248D-8445-B08D-5587CA0A20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FA0-53EE-F440-BAEE-C4B2269A39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1AE4-F469-D949-8029-EE5ECEA8B0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9D55-56DE-8A4D-99CD-EF91D63C8C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34C3-9EAE-D04C-ABB0-918AA3A95E38}">
  <dimension ref="A1"/>
  <sheetViews>
    <sheetView workbookViewId="0">
      <selection activeCell="K26" sqref="K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Depth</vt:lpstr>
      <vt:lpstr>2008-7</vt:lpstr>
      <vt:lpstr>2008-8</vt:lpstr>
      <vt:lpstr>2008-9</vt:lpstr>
      <vt:lpstr>2008-10</vt:lpstr>
      <vt:lpstr>2008-11</vt:lpstr>
      <vt:lpstr>2008-12</vt:lpstr>
      <vt:lpstr>2008-13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2019-08-07T00:56:07Z</dcterms:created>
  <dcterms:modified xsi:type="dcterms:W3CDTF">2019-08-09T06:30:09Z</dcterms:modified>
</cp:coreProperties>
</file>